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DC1" lockStructure="1"/>
  <bookViews>
    <workbookView xWindow="360" yWindow="285" windowWidth="18195" windowHeight="10620" activeTab="1"/>
  </bookViews>
  <sheets>
    <sheet name="Instructions" sheetId="4" r:id="rId1"/>
    <sheet name="Wage Enhancement Template" sheetId="3" r:id="rId2"/>
  </sheets>
  <definedNames>
    <definedName name="_xlnm._FilterDatabase" localSheetId="1" hidden="1">'Wage Enhancement Template'!$A$35:$U$124</definedName>
    <definedName name="_xlnm.Print_Area" localSheetId="1">'Wage Enhancement Template'!$B$1:$V$144</definedName>
  </definedNames>
  <calcPr calcId="145621"/>
</workbook>
</file>

<file path=xl/calcChain.xml><?xml version="1.0" encoding="utf-8"?>
<calcChain xmlns="http://schemas.openxmlformats.org/spreadsheetml/2006/main">
  <c r="K25" i="3" l="1"/>
  <c r="G141" i="4" l="1"/>
  <c r="E158" i="4"/>
  <c r="E157" i="4"/>
  <c r="E156" i="4"/>
  <c r="E155" i="4"/>
  <c r="E154" i="4"/>
  <c r="E153" i="4"/>
  <c r="E152" i="4"/>
  <c r="E151" i="4"/>
  <c r="N141" i="4" s="1"/>
  <c r="N143" i="4" s="1"/>
  <c r="E150" i="4"/>
  <c r="E149" i="4"/>
  <c r="G143" i="4" l="1"/>
  <c r="L113" i="3" l="1"/>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N36" i="3" l="1"/>
  <c r="N37" i="3"/>
  <c r="N38" i="3"/>
  <c r="N39" i="3"/>
  <c r="N40" i="3"/>
  <c r="N41" i="3"/>
  <c r="A41" i="3" l="1"/>
  <c r="F149" i="3" l="1"/>
  <c r="F150" i="3"/>
  <c r="F151" i="3"/>
  <c r="F152" i="3"/>
  <c r="F153" i="3"/>
  <c r="F154" i="3"/>
  <c r="F155" i="3"/>
  <c r="F156" i="3"/>
  <c r="F157" i="3"/>
  <c r="F148" i="3"/>
  <c r="J26" i="3" s="1"/>
  <c r="S41" i="3" l="1"/>
  <c r="R40" i="3"/>
  <c r="R38" i="3"/>
  <c r="S36" i="3"/>
  <c r="S40" i="3"/>
  <c r="S38" i="3"/>
  <c r="R36" i="3"/>
  <c r="S39" i="3"/>
  <c r="R37" i="3"/>
  <c r="R41" i="3"/>
  <c r="R39" i="3"/>
  <c r="S37" i="3"/>
  <c r="O39" i="3"/>
  <c r="O40"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A40"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M89" i="3"/>
  <c r="M87" i="3"/>
  <c r="M86" i="3"/>
  <c r="A39" i="3"/>
  <c r="A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38" i="3"/>
  <c r="M90" i="3"/>
  <c r="M91" i="3"/>
  <c r="H92" i="3"/>
  <c r="M92" i="3"/>
  <c r="H93" i="3"/>
  <c r="M93" i="3"/>
  <c r="H94" i="3"/>
  <c r="M94" i="3"/>
  <c r="H95" i="3"/>
  <c r="M95" i="3"/>
  <c r="H96" i="3"/>
  <c r="M96" i="3"/>
  <c r="H97" i="3"/>
  <c r="M97" i="3"/>
  <c r="H98" i="3"/>
  <c r="M98" i="3"/>
  <c r="H99" i="3"/>
  <c r="M99" i="3"/>
  <c r="H100" i="3"/>
  <c r="M100" i="3"/>
  <c r="H101" i="3"/>
  <c r="M101" i="3"/>
  <c r="H102" i="3"/>
  <c r="M102" i="3"/>
  <c r="H103" i="3"/>
  <c r="M103" i="3"/>
  <c r="H104" i="3"/>
  <c r="M104" i="3"/>
  <c r="H105" i="3"/>
  <c r="M105" i="3"/>
  <c r="H106" i="3"/>
  <c r="M106" i="3"/>
  <c r="H107" i="3"/>
  <c r="M107" i="3"/>
  <c r="H108" i="3"/>
  <c r="M108" i="3"/>
  <c r="H109" i="3"/>
  <c r="M109" i="3"/>
  <c r="H110" i="3"/>
  <c r="M110" i="3"/>
  <c r="H111" i="3"/>
  <c r="M111" i="3"/>
  <c r="H112" i="3"/>
  <c r="M112" i="3"/>
  <c r="H113" i="3"/>
  <c r="M113" i="3"/>
  <c r="C36" i="3"/>
  <c r="S60" i="3" l="1"/>
  <c r="R60" i="3"/>
  <c r="S56" i="3"/>
  <c r="R56" i="3"/>
  <c r="P56" i="3" s="1"/>
  <c r="S52" i="3"/>
  <c r="R52" i="3"/>
  <c r="S48" i="3"/>
  <c r="R48" i="3"/>
  <c r="P48" i="3" s="1"/>
  <c r="S44" i="3"/>
  <c r="R44" i="3"/>
  <c r="R59" i="3"/>
  <c r="S59" i="3"/>
  <c r="R55" i="3"/>
  <c r="P55" i="3" s="1"/>
  <c r="S55" i="3"/>
  <c r="R51" i="3"/>
  <c r="S51" i="3"/>
  <c r="R47" i="3"/>
  <c r="P47" i="3" s="1"/>
  <c r="S47" i="3"/>
  <c r="R43" i="3"/>
  <c r="S43" i="3"/>
  <c r="S58" i="3"/>
  <c r="R58" i="3"/>
  <c r="S54" i="3"/>
  <c r="R54" i="3"/>
  <c r="P54" i="3" s="1"/>
  <c r="S50" i="3"/>
  <c r="R50" i="3"/>
  <c r="S46" i="3"/>
  <c r="R46" i="3"/>
  <c r="P46" i="3" s="1"/>
  <c r="S42" i="3"/>
  <c r="R42" i="3"/>
  <c r="R57" i="3"/>
  <c r="S57" i="3"/>
  <c r="R53" i="3"/>
  <c r="P53" i="3" s="1"/>
  <c r="S53" i="3"/>
  <c r="R49" i="3"/>
  <c r="S49" i="3"/>
  <c r="R45" i="3"/>
  <c r="P45" i="3" s="1"/>
  <c r="S45" i="3"/>
  <c r="P37" i="3"/>
  <c r="P36" i="3"/>
  <c r="P38" i="3"/>
  <c r="R112" i="3"/>
  <c r="S112" i="3"/>
  <c r="R108" i="3"/>
  <c r="S108" i="3"/>
  <c r="R104" i="3"/>
  <c r="S104" i="3"/>
  <c r="R100" i="3"/>
  <c r="S100" i="3"/>
  <c r="R96" i="3"/>
  <c r="S96" i="3"/>
  <c r="R92" i="3"/>
  <c r="S92" i="3"/>
  <c r="R88" i="3"/>
  <c r="S88" i="3"/>
  <c r="R84" i="3"/>
  <c r="S84" i="3"/>
  <c r="R80" i="3"/>
  <c r="S80" i="3"/>
  <c r="R76" i="3"/>
  <c r="S76" i="3"/>
  <c r="R72" i="3"/>
  <c r="S72" i="3"/>
  <c r="R68" i="3"/>
  <c r="S68" i="3"/>
  <c r="R64" i="3"/>
  <c r="S64" i="3"/>
  <c r="S111" i="3"/>
  <c r="R111" i="3"/>
  <c r="R107" i="3"/>
  <c r="S107" i="3"/>
  <c r="R103" i="3"/>
  <c r="S103" i="3"/>
  <c r="S99" i="3"/>
  <c r="R99" i="3"/>
  <c r="S95" i="3"/>
  <c r="R95" i="3"/>
  <c r="S91" i="3"/>
  <c r="R91" i="3"/>
  <c r="S87" i="3"/>
  <c r="R87" i="3"/>
  <c r="S83" i="3"/>
  <c r="R83" i="3"/>
  <c r="S79" i="3"/>
  <c r="R79" i="3"/>
  <c r="S75" i="3"/>
  <c r="R75" i="3"/>
  <c r="R71" i="3"/>
  <c r="S71" i="3"/>
  <c r="R67" i="3"/>
  <c r="S67" i="3"/>
  <c r="R63" i="3"/>
  <c r="S63" i="3"/>
  <c r="R110" i="3"/>
  <c r="S110" i="3"/>
  <c r="R106" i="3"/>
  <c r="S106" i="3"/>
  <c r="R102" i="3"/>
  <c r="S102" i="3"/>
  <c r="R98" i="3"/>
  <c r="S98" i="3"/>
  <c r="R94" i="3"/>
  <c r="S94" i="3"/>
  <c r="R90" i="3"/>
  <c r="S90" i="3"/>
  <c r="R86" i="3"/>
  <c r="S86" i="3"/>
  <c r="R82" i="3"/>
  <c r="S82" i="3"/>
  <c r="R78" i="3"/>
  <c r="S78" i="3"/>
  <c r="R74" i="3"/>
  <c r="S74" i="3"/>
  <c r="R70" i="3"/>
  <c r="S70" i="3"/>
  <c r="R66" i="3"/>
  <c r="S66" i="3"/>
  <c r="R62" i="3"/>
  <c r="S62" i="3"/>
  <c r="P39" i="3"/>
  <c r="R113" i="3"/>
  <c r="S113" i="3"/>
  <c r="R109" i="3"/>
  <c r="S109" i="3"/>
  <c r="S105" i="3"/>
  <c r="R105" i="3"/>
  <c r="R101" i="3"/>
  <c r="S101" i="3"/>
  <c r="R97" i="3"/>
  <c r="S97" i="3"/>
  <c r="R93" i="3"/>
  <c r="S93" i="3"/>
  <c r="R89" i="3"/>
  <c r="S89" i="3"/>
  <c r="R85" i="3"/>
  <c r="S85" i="3"/>
  <c r="R81" i="3"/>
  <c r="S81" i="3"/>
  <c r="R77" i="3"/>
  <c r="S77" i="3"/>
  <c r="R73" i="3"/>
  <c r="S73" i="3"/>
  <c r="S69" i="3"/>
  <c r="R69" i="3"/>
  <c r="R65" i="3"/>
  <c r="S65" i="3"/>
  <c r="R61" i="3"/>
  <c r="S61" i="3"/>
  <c r="P41" i="3"/>
  <c r="P40" i="3"/>
  <c r="T38" i="3"/>
  <c r="O113" i="3"/>
  <c r="O111" i="3"/>
  <c r="O109" i="3"/>
  <c r="O107" i="3"/>
  <c r="O103" i="3"/>
  <c r="O99" i="3"/>
  <c r="O95" i="3"/>
  <c r="O87" i="3"/>
  <c r="O83" i="3"/>
  <c r="O79" i="3"/>
  <c r="O75" i="3"/>
  <c r="O71" i="3"/>
  <c r="O63" i="3"/>
  <c r="O55" i="3"/>
  <c r="O51" i="3"/>
  <c r="O43" i="3"/>
  <c r="T37" i="3"/>
  <c r="T39" i="3"/>
  <c r="O104" i="3"/>
  <c r="O98" i="3"/>
  <c r="O96" i="3"/>
  <c r="O94" i="3"/>
  <c r="O92" i="3"/>
  <c r="O90" i="3"/>
  <c r="O88" i="3"/>
  <c r="O80" i="3"/>
  <c r="O76" i="3"/>
  <c r="O68" i="3"/>
  <c r="O64" i="3"/>
  <c r="O60" i="3"/>
  <c r="O56" i="3"/>
  <c r="O52" i="3"/>
  <c r="O48" i="3"/>
  <c r="O44" i="3"/>
  <c r="T41" i="3"/>
  <c r="T40" i="3"/>
  <c r="T36" i="3"/>
  <c r="O112" i="3"/>
  <c r="O110" i="3"/>
  <c r="O77" i="3"/>
  <c r="O65" i="3"/>
  <c r="O57" i="3"/>
  <c r="O45" i="3"/>
  <c r="O108" i="3"/>
  <c r="O106" i="3"/>
  <c r="O53" i="3"/>
  <c r="O41" i="3"/>
  <c r="O101" i="3"/>
  <c r="O85" i="3"/>
  <c r="O73" i="3"/>
  <c r="O61" i="3"/>
  <c r="O49" i="3"/>
  <c r="O105" i="3"/>
  <c r="O102" i="3"/>
  <c r="O100" i="3"/>
  <c r="O91" i="3"/>
  <c r="O84" i="3"/>
  <c r="O81" i="3"/>
  <c r="O72" i="3"/>
  <c r="O69" i="3"/>
  <c r="O67" i="3"/>
  <c r="O59" i="3"/>
  <c r="O47" i="3"/>
  <c r="O37" i="3"/>
  <c r="O86" i="3"/>
  <c r="O70" i="3"/>
  <c r="O54" i="3"/>
  <c r="O74" i="3"/>
  <c r="O82" i="3"/>
  <c r="O66" i="3"/>
  <c r="O50" i="3"/>
  <c r="O46" i="3"/>
  <c r="O42" i="3"/>
  <c r="O58" i="3"/>
  <c r="O97" i="3"/>
  <c r="O93" i="3"/>
  <c r="O89" i="3"/>
  <c r="O78" i="3"/>
  <c r="O62" i="3"/>
  <c r="O38" i="3"/>
  <c r="M88" i="3"/>
  <c r="Q124" i="3"/>
  <c r="P49" i="3" l="1"/>
  <c r="P57" i="3"/>
  <c r="P43" i="3"/>
  <c r="P51" i="3"/>
  <c r="P59" i="3"/>
  <c r="P105" i="3"/>
  <c r="P42" i="3"/>
  <c r="P50" i="3"/>
  <c r="P58" i="3"/>
  <c r="P44" i="3"/>
  <c r="P52" i="3"/>
  <c r="P60" i="3"/>
  <c r="P70" i="3"/>
  <c r="P86" i="3"/>
  <c r="P102" i="3"/>
  <c r="P67" i="3"/>
  <c r="P107" i="3"/>
  <c r="P64" i="3"/>
  <c r="P72" i="3"/>
  <c r="P80" i="3"/>
  <c r="P88" i="3"/>
  <c r="P96" i="3"/>
  <c r="P104" i="3"/>
  <c r="P112" i="3"/>
  <c r="P79" i="3"/>
  <c r="P87" i="3"/>
  <c r="P95" i="3"/>
  <c r="P111" i="3"/>
  <c r="P62" i="3"/>
  <c r="P78" i="3"/>
  <c r="P94" i="3"/>
  <c r="P110" i="3"/>
  <c r="P69" i="3"/>
  <c r="P65" i="3"/>
  <c r="P73" i="3"/>
  <c r="P81" i="3"/>
  <c r="P89" i="3"/>
  <c r="P97" i="3"/>
  <c r="P113" i="3"/>
  <c r="P66" i="3"/>
  <c r="P74" i="3"/>
  <c r="P82" i="3"/>
  <c r="P90" i="3"/>
  <c r="P98" i="3"/>
  <c r="P106" i="3"/>
  <c r="P63" i="3"/>
  <c r="P71" i="3"/>
  <c r="P103" i="3"/>
  <c r="P68" i="3"/>
  <c r="P76" i="3"/>
  <c r="P84" i="3"/>
  <c r="P92" i="3"/>
  <c r="P100" i="3"/>
  <c r="P108" i="3"/>
  <c r="P61" i="3"/>
  <c r="P77" i="3"/>
  <c r="P85" i="3"/>
  <c r="P93" i="3"/>
  <c r="P101" i="3"/>
  <c r="P109" i="3"/>
  <c r="P75" i="3"/>
  <c r="P83" i="3"/>
  <c r="P91" i="3"/>
  <c r="P99" i="3"/>
  <c r="T71" i="3"/>
  <c r="T63" i="3"/>
  <c r="T99" i="3"/>
  <c r="T98" i="3"/>
  <c r="T47" i="3"/>
  <c r="T86" i="3"/>
  <c r="T56" i="3"/>
  <c r="T69" i="3"/>
  <c r="T43" i="3"/>
  <c r="T61" i="3"/>
  <c r="T92" i="3"/>
  <c r="T113" i="3"/>
  <c r="T48" i="3"/>
  <c r="T108" i="3"/>
  <c r="T102" i="3"/>
  <c r="T112" i="3"/>
  <c r="T66" i="3"/>
  <c r="T94" i="3"/>
  <c r="T104" i="3"/>
  <c r="T53" i="3"/>
  <c r="T68" i="3"/>
  <c r="T50" i="3"/>
  <c r="T74" i="3"/>
  <c r="T44" i="3"/>
  <c r="T64" i="3"/>
  <c r="T83" i="3"/>
  <c r="T95" i="3"/>
  <c r="T58" i="3"/>
  <c r="T85" i="3"/>
  <c r="T87" i="3"/>
  <c r="T70" i="3"/>
  <c r="T82" i="3"/>
  <c r="T42" i="3"/>
  <c r="T65" i="3"/>
  <c r="T67" i="3"/>
  <c r="T105" i="3"/>
  <c r="T78" i="3"/>
  <c r="T89" i="3"/>
  <c r="T106" i="3"/>
  <c r="T45" i="3"/>
  <c r="T62" i="3"/>
  <c r="T72" i="3"/>
  <c r="T93" i="3"/>
  <c r="T110" i="3"/>
  <c r="T52" i="3"/>
  <c r="T88" i="3"/>
  <c r="T107" i="3"/>
  <c r="T46" i="3"/>
  <c r="T80" i="3"/>
  <c r="T101" i="3"/>
  <c r="T55" i="3"/>
  <c r="T79" i="3"/>
  <c r="T54" i="3"/>
  <c r="T81" i="3"/>
  <c r="T90" i="3"/>
  <c r="T109" i="3"/>
  <c r="T76" i="3"/>
  <c r="T97" i="3"/>
  <c r="T49" i="3"/>
  <c r="T51" i="3"/>
  <c r="T73" i="3"/>
  <c r="T75" i="3"/>
  <c r="T111" i="3"/>
  <c r="T60" i="3"/>
  <c r="T96" i="3"/>
  <c r="T103" i="3"/>
  <c r="T57" i="3"/>
  <c r="T59" i="3"/>
  <c r="T77" i="3"/>
  <c r="T84" i="3"/>
  <c r="T91" i="3"/>
  <c r="T100" i="3"/>
  <c r="Q84" i="3" l="1"/>
  <c r="Q111" i="3"/>
  <c r="Q81" i="3"/>
  <c r="Q62" i="3"/>
  <c r="Q78" i="3"/>
  <c r="Q82" i="3"/>
  <c r="Q95" i="3"/>
  <c r="Q71" i="3"/>
  <c r="Q91" i="3"/>
  <c r="Q73" i="3"/>
  <c r="Q49" i="3"/>
  <c r="Q76" i="3"/>
  <c r="Q55" i="3"/>
  <c r="Q101" i="3"/>
  <c r="Q46" i="3"/>
  <c r="Q88" i="3"/>
  <c r="Q67" i="3"/>
  <c r="Q87" i="3"/>
  <c r="Q64" i="3"/>
  <c r="Q74" i="3"/>
  <c r="Q68" i="3"/>
  <c r="Q104" i="3"/>
  <c r="Q66" i="3"/>
  <c r="Q112" i="3"/>
  <c r="Q108" i="3"/>
  <c r="Q113" i="3"/>
  <c r="Q61" i="3"/>
  <c r="Q69" i="3"/>
  <c r="Q86" i="3"/>
  <c r="Q98" i="3"/>
  <c r="Q100" i="3"/>
  <c r="Q60" i="3"/>
  <c r="Q93" i="3"/>
  <c r="Q105" i="3"/>
  <c r="Q99" i="3"/>
  <c r="Q77" i="3"/>
  <c r="Q96" i="3"/>
  <c r="Q75" i="3"/>
  <c r="Q51" i="3"/>
  <c r="Q90" i="3"/>
  <c r="Q54" i="3"/>
  <c r="Q107" i="3"/>
  <c r="Q110" i="3"/>
  <c r="Q72" i="3"/>
  <c r="Q45" i="3"/>
  <c r="Q89" i="3"/>
  <c r="Q42" i="3"/>
  <c r="Q70" i="3"/>
  <c r="Q58" i="3"/>
  <c r="Q83" i="3"/>
  <c r="Q43" i="3"/>
  <c r="Q47" i="3"/>
  <c r="Q63" i="3"/>
  <c r="Q109" i="3"/>
  <c r="Q106" i="3"/>
  <c r="Q65" i="3"/>
  <c r="Q85" i="3"/>
  <c r="Q57" i="3"/>
  <c r="Q59" i="3"/>
  <c r="Q103" i="3"/>
  <c r="Q97" i="3"/>
  <c r="Q79" i="3"/>
  <c r="Q80" i="3"/>
  <c r="Q52" i="3"/>
  <c r="Q44" i="3"/>
  <c r="Q50" i="3"/>
  <c r="Q53" i="3"/>
  <c r="Q94" i="3"/>
  <c r="Q102" i="3"/>
  <c r="Q48" i="3"/>
  <c r="Q92" i="3"/>
  <c r="Q56" i="3"/>
  <c r="A37" i="3"/>
  <c r="U111" i="3"/>
  <c r="U108" i="3"/>
  <c r="U109" i="3"/>
  <c r="U110" i="3"/>
  <c r="U107" i="3"/>
  <c r="K24" i="3" l="1"/>
  <c r="O36" i="3"/>
  <c r="M37" i="3"/>
  <c r="M36" i="3"/>
  <c r="S116" i="3" l="1"/>
  <c r="S120" i="3"/>
  <c r="S117" i="3"/>
  <c r="S121" i="3"/>
  <c r="R116" i="3"/>
  <c r="R120" i="3"/>
  <c r="R117" i="3"/>
  <c r="R121" i="3"/>
  <c r="S118" i="3"/>
  <c r="S122" i="3"/>
  <c r="R118" i="3"/>
  <c r="R122" i="3"/>
  <c r="P122" i="3"/>
  <c r="P120" i="3"/>
  <c r="P117" i="3"/>
  <c r="P121" i="3"/>
  <c r="P118" i="3"/>
  <c r="P116" i="3"/>
  <c r="T116" i="3" l="1"/>
  <c r="R123" i="3"/>
  <c r="S119" i="3"/>
  <c r="S123" i="3"/>
  <c r="T120" i="3"/>
  <c r="R119" i="3"/>
  <c r="T122" i="3"/>
  <c r="T121" i="3"/>
  <c r="T118" i="3"/>
  <c r="T117" i="3"/>
  <c r="P119" i="3"/>
  <c r="P123" i="3"/>
  <c r="R124" i="3" l="1"/>
  <c r="S124" i="3"/>
  <c r="T123" i="3"/>
  <c r="P124" i="3"/>
  <c r="T119" i="3"/>
  <c r="U101" i="3"/>
  <c r="U96" i="3"/>
  <c r="U102" i="3"/>
  <c r="U104" i="3"/>
  <c r="U94" i="3"/>
  <c r="U100" i="3"/>
  <c r="U106" i="3"/>
  <c r="U93" i="3"/>
  <c r="U92" i="3"/>
  <c r="U98" i="3"/>
  <c r="U97" i="3"/>
  <c r="U99" i="3"/>
  <c r="U112" i="3"/>
  <c r="U105" i="3"/>
  <c r="U103" i="3"/>
  <c r="U113" i="3"/>
  <c r="U95" i="3"/>
  <c r="U88" i="3"/>
  <c r="U90" i="3"/>
  <c r="U91" i="3"/>
  <c r="T124" i="3" l="1"/>
  <c r="Q39" i="3"/>
  <c r="Q38" i="3"/>
  <c r="Q37" i="3"/>
  <c r="Q40" i="3"/>
  <c r="Q41" i="3"/>
  <c r="U37" i="3" l="1"/>
  <c r="U87" i="3"/>
  <c r="U86" i="3"/>
  <c r="U89" i="3"/>
  <c r="U36" i="3" l="1"/>
  <c r="Q36" i="3"/>
</calcChain>
</file>

<file path=xl/sharedStrings.xml><?xml version="1.0" encoding="utf-8"?>
<sst xmlns="http://schemas.openxmlformats.org/spreadsheetml/2006/main" count="185" uniqueCount="144">
  <si>
    <t>Operator Name:</t>
  </si>
  <si>
    <t>Email Address:</t>
  </si>
  <si>
    <t>Hourly Wage</t>
  </si>
  <si>
    <t>Position Description</t>
  </si>
  <si>
    <t>Wage Enhancement Determination</t>
  </si>
  <si>
    <t>Name:</t>
  </si>
  <si>
    <t>Phone Number:</t>
  </si>
  <si>
    <t>Eligibility Status</t>
  </si>
  <si>
    <t>Title:</t>
  </si>
  <si>
    <t>Date:</t>
  </si>
  <si>
    <t>CONTACT INFORMATION</t>
  </si>
  <si>
    <t>CERTIFICATION</t>
  </si>
  <si>
    <t>Supervisor</t>
  </si>
  <si>
    <t>RECE</t>
  </si>
  <si>
    <t>Non-RECE</t>
  </si>
  <si>
    <t>APPLICATION DEADLINE IS MONTH,DD, YEAR - ANY APPLICATIONS RECEIVED AFTER THIS DATE WILL NOT BE ELIGIBLE FOR FUNDING IN 2015</t>
  </si>
  <si>
    <t>Once you’ve entered the information above the application template will generate the following information:</t>
  </si>
  <si>
    <t>o   Registered Early Childhood Educators;</t>
  </si>
  <si>
    <t>o   Other staff positions that are required to spend a minimum of 25% of the day in a position that can be counted toward ratio (this can include cooks, etc.).</t>
  </si>
  <si>
    <t xml:space="preserve">o   Program Staff; </t>
  </si>
  <si>
    <t xml:space="preserve">o   Supervisors; and </t>
  </si>
  <si>
    <r>
      <t xml:space="preserve">• As of October 31, 2014 the position has an associated wage rate that is between </t>
    </r>
    <r>
      <rPr>
        <b/>
        <sz val="10"/>
        <color theme="1"/>
        <rFont val="Arial"/>
        <family val="2"/>
      </rPr>
      <t>$25.28 per hour</t>
    </r>
    <r>
      <rPr>
        <sz val="10"/>
        <color theme="1"/>
        <rFont val="Arial"/>
        <family val="2"/>
      </rPr>
      <t xml:space="preserve"> and </t>
    </r>
    <r>
      <rPr>
        <b/>
        <sz val="10"/>
        <color theme="1"/>
        <rFont val="Arial"/>
        <family val="2"/>
      </rPr>
      <t>$26.26 per hour inclusive</t>
    </r>
    <r>
      <rPr>
        <sz val="10"/>
        <color theme="1"/>
        <rFont val="Arial"/>
        <family val="2"/>
      </rPr>
      <t>.</t>
    </r>
  </si>
  <si>
    <r>
      <t xml:space="preserve">•  As of October 31, 2014 the position has an associated wage rate of </t>
    </r>
    <r>
      <rPr>
        <b/>
        <sz val="10"/>
        <color theme="1"/>
        <rFont val="Arial"/>
        <family val="2"/>
      </rPr>
      <t>$25.27 per hour</t>
    </r>
    <r>
      <rPr>
        <sz val="10"/>
        <color theme="1"/>
        <rFont val="Arial"/>
        <family val="2"/>
      </rPr>
      <t xml:space="preserve"> or less.</t>
    </r>
  </si>
  <si>
    <r>
      <t>•  The position can be counted toward adult to child ratios</t>
    </r>
    <r>
      <rPr>
        <b/>
        <sz val="10"/>
        <color theme="1"/>
        <rFont val="Arial"/>
        <family val="2"/>
      </rPr>
      <t xml:space="preserve"> </t>
    </r>
    <r>
      <rPr>
        <sz val="10"/>
        <color theme="1"/>
        <rFont val="Arial"/>
        <family val="2"/>
      </rPr>
      <t xml:space="preserve">under the </t>
    </r>
    <r>
      <rPr>
        <i/>
        <sz val="10"/>
        <color theme="1"/>
        <rFont val="Arial"/>
        <family val="2"/>
      </rPr>
      <t>Day Nurseries Act</t>
    </r>
    <r>
      <rPr>
        <sz val="10"/>
        <color theme="1"/>
        <rFont val="Arial"/>
        <family val="2"/>
      </rPr>
      <t xml:space="preserve"> (DNA) this includes:</t>
    </r>
  </si>
  <si>
    <t>STEP 1:  DETERMINE ELIGIBILITY</t>
  </si>
  <si>
    <t>STEP 2:  ENTER CENTRE INFORMATION</t>
  </si>
  <si>
    <t>You are only required to enter data in the green cells similar to this one.  All other calculations will be performed autormatically.</t>
  </si>
  <si>
    <t>STEP 4:  EMPLOYEE INFORMATION</t>
  </si>
  <si>
    <t>% of Time in Eligible Position</t>
  </si>
  <si>
    <t>questions in regards to the application form being submitted.</t>
  </si>
  <si>
    <r>
      <t xml:space="preserve">For example, if the centre opened on May 15th please select "June".  If the centre opened </t>
    </r>
    <r>
      <rPr>
        <b/>
        <u/>
        <sz val="10"/>
        <color theme="1"/>
        <rFont val="Arial"/>
        <family val="2"/>
      </rPr>
      <t>after</t>
    </r>
    <r>
      <rPr>
        <sz val="10"/>
        <color theme="1"/>
        <rFont val="Arial"/>
        <family val="2"/>
      </rPr>
      <t xml:space="preserve"> October 31, 2014, it is not eligible for the 2015 wage enhancement.</t>
    </r>
  </si>
  <si>
    <t>• The position is one of the 4 categories listed under the full wage enhancement eligiblity above; and</t>
  </si>
  <si>
    <t>Enter the following information for the eligible positions in the licensed child care centre:</t>
  </si>
  <si>
    <t>• Position description = this field should contain sufficient information to allow you to provide additional information to the CMSM/DSSAB should it be requested</t>
  </si>
  <si>
    <r>
      <t xml:space="preserve">• Hourly wage = Houlry wage paid to the employees on an hourly basis as of </t>
    </r>
    <r>
      <rPr>
        <b/>
        <u/>
        <sz val="10"/>
        <color theme="1"/>
        <rFont val="Arial"/>
        <family val="2"/>
      </rPr>
      <t>October 31, 2014</t>
    </r>
    <r>
      <rPr>
        <sz val="10"/>
        <color theme="1"/>
        <rFont val="Arial"/>
        <family val="2"/>
      </rPr>
      <t xml:space="preserve">. If the employee is on an annual salary, take the annual salary </t>
    </r>
  </si>
  <si>
    <t>divided by the standard hours of work per year.</t>
  </si>
  <si>
    <r>
      <t xml:space="preserve">• # of hours worked = this field should include all hours worked between January 1, 2014 and October 31, 2014, </t>
    </r>
    <r>
      <rPr>
        <b/>
        <u/>
        <sz val="10"/>
        <color theme="1"/>
        <rFont val="Arial"/>
        <family val="2"/>
      </rPr>
      <t>excluding</t>
    </r>
    <r>
      <rPr>
        <sz val="10"/>
        <color theme="1"/>
        <rFont val="Arial"/>
        <family val="2"/>
      </rPr>
      <t xml:space="preserve"> overtime and vacation time.  </t>
    </r>
  </si>
  <si>
    <t>For example, if an individual worked 8 hours per day from Jan 1 to October 31, had 10 vacation days and 2 sick days, the total number of hours worked would be</t>
  </si>
  <si>
    <t>These positions include permanent, full-time, part-time, contract and supply positions.</t>
  </si>
  <si>
    <t>• % of Time in Eligible Position = If the individual works in an eligible position all the time, please enter 100%. If an individual works as a cook for 70% of the time</t>
  </si>
  <si>
    <t>STEP 5: CERTIFICATION</t>
  </si>
  <si>
    <t xml:space="preserve">Please complete the certification staing that the information you have included in the application is accurate by checking the box shown below and completing </t>
  </si>
  <si>
    <t>Auspice Type:</t>
  </si>
  <si>
    <t>Category</t>
  </si>
  <si>
    <t>Child Ratio</t>
  </si>
  <si>
    <t>Full</t>
  </si>
  <si>
    <t>Partial</t>
  </si>
  <si>
    <t>None</t>
  </si>
  <si>
    <t>APPROVAL</t>
  </si>
  <si>
    <t>GRAND TOTAL</t>
  </si>
  <si>
    <t>(To be completed by CMSM/DSSAB only)</t>
  </si>
  <si>
    <t># of FTE</t>
  </si>
  <si>
    <t>Salary</t>
  </si>
  <si>
    <t>Benefit</t>
  </si>
  <si>
    <t>SUB-TOTAL</t>
  </si>
  <si>
    <t>Eligibility Rate per Hour ($)</t>
  </si>
  <si>
    <t xml:space="preserve">and works as an Non-RECE for 30% of the time, please report 30%.  Alternatively, should you choose to enter only the hours related to the eligible position in the </t>
  </si>
  <si>
    <t>field "# of hours worked", then please select 100% - as the hours being reported represent 100% of the time in the eligible position.</t>
  </si>
  <si>
    <r>
      <t xml:space="preserve">Please note that the individual must work </t>
    </r>
    <r>
      <rPr>
        <b/>
        <u/>
        <sz val="10"/>
        <color theme="1"/>
        <rFont val="Arial"/>
        <family val="2"/>
      </rPr>
      <t>at least 25% of the day</t>
    </r>
    <r>
      <rPr>
        <sz val="10"/>
        <color theme="1"/>
        <rFont val="Arial"/>
        <family val="2"/>
      </rPr>
      <t xml:space="preserve"> in a position that can be counted toward adult to child ratio.</t>
    </r>
  </si>
  <si>
    <t>salaries and benefits, pending approval.</t>
  </si>
  <si>
    <t xml:space="preserve">In addition, at the bottom of the application form, you will find a summary of the centre’s eligible positions and the total funding you are applying for in regards to </t>
  </si>
  <si>
    <t xml:space="preserve">The information that you have provided is subject to review by the CMSM/DSSAB prior to/or after granting the wage enhancement funding to the centre.  </t>
  </si>
  <si>
    <t>The CMSM/DSSAB will communicate the approval amount through returning the application form with the bottom portion of the form completed.</t>
  </si>
  <si>
    <t># of Hours Worked
 (Jan01-Oct31,2014)</t>
  </si>
  <si>
    <t>Filter</t>
  </si>
  <si>
    <t>Show</t>
  </si>
  <si>
    <t>Mar</t>
  </si>
  <si>
    <t>Jan</t>
  </si>
  <si>
    <t>Annualization (conversion to full year)</t>
  </si>
  <si>
    <t>Annualization Table</t>
  </si>
  <si>
    <t>Month</t>
  </si>
  <si>
    <t>Number of Months</t>
  </si>
  <si>
    <t>Annualization</t>
  </si>
  <si>
    <t>Feb</t>
  </si>
  <si>
    <t>Apr</t>
  </si>
  <si>
    <t>May</t>
  </si>
  <si>
    <t>Jun</t>
  </si>
  <si>
    <t>Jul</t>
  </si>
  <si>
    <t>Aug</t>
  </si>
  <si>
    <t>Sep</t>
  </si>
  <si>
    <t>Oct</t>
  </si>
  <si>
    <t>Annual Funded FTE</t>
  </si>
  <si>
    <t>Total Compensation</t>
  </si>
  <si>
    <t>Total</t>
  </si>
  <si>
    <t>Summary</t>
  </si>
  <si>
    <t>Licence Number</t>
  </si>
  <si>
    <t>Standard work week</t>
  </si>
  <si>
    <t>Name of Signing Authority:</t>
  </si>
  <si>
    <t>Annualized Salary Component</t>
  </si>
  <si>
    <t>No</t>
  </si>
  <si>
    <t>Please note that definitions of each category will appear if you click on the column heading.</t>
  </si>
  <si>
    <t>Room opened prior to January 1, 2014?</t>
  </si>
  <si>
    <t>Month room opened</t>
  </si>
  <si>
    <t>Total hours worked</t>
  </si>
  <si>
    <t>Annualized hours worked</t>
  </si>
  <si>
    <t>Calculator</t>
  </si>
  <si>
    <t>Once the calculator has generated the pro-rated hours worked, please insert the annualized hours worked in the application template.</t>
  </si>
  <si>
    <t>Annualized Mandatory Benefit Component</t>
  </si>
  <si>
    <t xml:space="preserve"> Fully Eligible Positions</t>
  </si>
  <si>
    <t>Partially Eligible Positions</t>
  </si>
  <si>
    <r>
      <t>The purpose of these instructions is to support operators in completing their wage enhancement application. If you have any questions related to your application please contact [</t>
    </r>
    <r>
      <rPr>
        <sz val="10"/>
        <color rgb="FFFF0000"/>
        <rFont val="Arial"/>
        <family val="2"/>
      </rPr>
      <t>insert CMSM/DSSAB contact information</t>
    </r>
    <r>
      <rPr>
        <sz val="10"/>
        <color theme="1"/>
        <rFont val="Arial"/>
        <family val="2"/>
      </rPr>
      <t xml:space="preserve">].  Wage enhancement applications must be submitted </t>
    </r>
    <r>
      <rPr>
        <sz val="10"/>
        <rFont val="Arial"/>
        <family val="2"/>
      </rPr>
      <t>no later than June 30</t>
    </r>
    <r>
      <rPr>
        <sz val="10"/>
        <color theme="1"/>
        <rFont val="Arial"/>
        <family val="2"/>
      </rPr>
      <t xml:space="preserve">, 2015 in order to be considered for wage enhancement funds. </t>
    </r>
    <r>
      <rPr>
        <b/>
        <sz val="10"/>
        <color theme="1"/>
        <rFont val="Arial"/>
        <family val="2"/>
      </rPr>
      <t xml:space="preserve">Applications submitted after </t>
    </r>
    <r>
      <rPr>
        <b/>
        <sz val="10"/>
        <rFont val="Arial"/>
        <family val="2"/>
      </rPr>
      <t>June</t>
    </r>
    <r>
      <rPr>
        <b/>
        <sz val="10"/>
        <color theme="1"/>
        <rFont val="Arial"/>
        <family val="2"/>
      </rPr>
      <t xml:space="preserve"> </t>
    </r>
    <r>
      <rPr>
        <b/>
        <sz val="10"/>
        <rFont val="Arial"/>
        <family val="2"/>
      </rPr>
      <t>30, 20</t>
    </r>
    <r>
      <rPr>
        <b/>
        <sz val="10"/>
        <color theme="1"/>
        <rFont val="Arial"/>
        <family val="2"/>
      </rPr>
      <t>15 will not be accepted.</t>
    </r>
  </si>
  <si>
    <t>as follows:</t>
  </si>
  <si>
    <t>If you fail to select a month, an error message will appear on the application form, as follows:</t>
  </si>
  <si>
    <t xml:space="preserve">Next, proceed to entering the standard work week for centre staff in 2014, total operating capacity and total licensed capacity.   </t>
  </si>
  <si>
    <t>Please refer to the table to the right, which illustrates the number of working days (excluding weekends) in each month from January to October 2014 = 213 days</t>
  </si>
  <si>
    <t>as follows:  213 (total in period) - 10 (vacation) - 2 (sick)  = 201 days * 8 hours per day = 1,608 hours.</t>
  </si>
  <si>
    <t xml:space="preserve">• Category = from the drop-down listing, please select from the eligible staff categories of RECE, Non-RECE, or Supervisor </t>
  </si>
  <si>
    <t>• Eligibility status = partial or full, depending on hourly rate</t>
  </si>
  <si>
    <t>• Eligibility rate = up to $1.00</t>
  </si>
  <si>
    <t>• Total compensation = maximum wage enhancement entitlement</t>
  </si>
  <si>
    <t>• Annual Funded FTE = could be higher than 1.0 if the hours worked exceeds the equivalent of 7.25 * 213 days or = 1,544.25 hours</t>
  </si>
  <si>
    <t>If your centre was open prior to January 1 2014, but expanded its program prior to October 31, 2014 (e.g. opened a new school-age room in September 2014) please use the calculator below to pro-rate the hours for the staff in the new room(s).</t>
  </si>
  <si>
    <t>In the calculator tool below, please enter data in the following 3 green cells:  
• Indicate whether the room opened prior to January 1, 2014 - Yes or No
• Indicate the first full month when the room was operating (between January and October, 2014)
• Indicate the number of hours worked in the new room up to October 31, 2014</t>
  </si>
  <si>
    <t>(Sample Only)</t>
  </si>
  <si>
    <t xml:space="preserve">your signing authority's information. Submit the completed application to [insert CMSM/DSSAB information]. </t>
  </si>
  <si>
    <t>Application for Provincial Wage Enhancement Funding - Child Care Centres &amp; Home Visitors (2015)</t>
  </si>
  <si>
    <t>Yes</t>
  </si>
  <si>
    <r>
      <t xml:space="preserve">Licensed child care centre positions are eligible for a </t>
    </r>
    <r>
      <rPr>
        <b/>
        <sz val="10"/>
        <color theme="1"/>
        <rFont val="Arial"/>
        <family val="2"/>
      </rPr>
      <t xml:space="preserve">full </t>
    </r>
    <r>
      <rPr>
        <sz val="10"/>
        <color theme="1"/>
        <rFont val="Arial"/>
        <family val="2"/>
      </rPr>
      <t>wage enhancement of $1 per hour plus 17.5% for statutory benefits if:</t>
    </r>
  </si>
  <si>
    <t>Child Care Centre / Agency Name:</t>
  </si>
  <si>
    <t>Centre / Agency Mailing Address:</t>
  </si>
  <si>
    <t>CHILD CARE CENTRE / AGENCY INFORMATION</t>
  </si>
  <si>
    <t>CHILD CARE CENTRE / AGENCY OPERATING INFORMATION</t>
  </si>
  <si>
    <t>The child care centre / agency is approved for the following:</t>
  </si>
  <si>
    <t xml:space="preserve">As a signing authority for this organization, I certify that the information included in this application is accurate and represents the providers that have exisiting relationships with this centre / agency as of January 1, 2015. </t>
  </si>
  <si>
    <t>Provincial Wage Enhancement Application Instructions - Child Care Centre &amp; Home Visitors (2015)</t>
  </si>
  <si>
    <t xml:space="preserve">In order to successfully complete your wage enhancement application you must determine which of the positions in your licensed child care centre / agency are eligible for the enhancement.  </t>
  </si>
  <si>
    <r>
      <t xml:space="preserve">Licensed child care centre / agency positions are eligible for a </t>
    </r>
    <r>
      <rPr>
        <b/>
        <sz val="10"/>
        <color theme="1"/>
        <rFont val="Arial"/>
        <family val="2"/>
      </rPr>
      <t xml:space="preserve">partial </t>
    </r>
    <r>
      <rPr>
        <sz val="10"/>
        <color theme="1"/>
        <rFont val="Arial"/>
        <family val="2"/>
      </rPr>
      <t>wage enhancement of less than $1 per hour plus 17.5% for statutory benefits if:</t>
    </r>
  </si>
  <si>
    <t>Now that you have determined which of the positions in your licensed child care centre / agency qualify for the wage enhancement you can begin completing the form.</t>
  </si>
  <si>
    <t>Open the wage enhancement application form in excel and complete the centre / agency information shown below as well as a contact person who is able to answer</t>
  </si>
  <si>
    <t>STEP 3: CHILD CARE CENTRE / AGENCY OPERATING INFORMATION</t>
  </si>
  <si>
    <t>Using the drop-down menu shown below, please indicate if the centre / agency opened before or after January 1, 2014.</t>
  </si>
  <si>
    <t>If no, first full month it operated in 2014</t>
  </si>
  <si>
    <t>Centre / agency opened before Jan 1, 2014?</t>
  </si>
  <si>
    <t xml:space="preserve">Employee </t>
  </si>
  <si>
    <t xml:space="preserve">If you answered "yes", please leave the next line blank which reads "If no, first full month it operated in 2014".  Otherwise, an error message will appear </t>
  </si>
  <si>
    <t>Total Operating Capacity (N/A for agencies)</t>
  </si>
  <si>
    <t>Total Licensed Capacity (N/A for agencies)</t>
  </si>
  <si>
    <t>If the child care centre / agency opened after January 1, 2014, please select "No", and proceed to the next line and enter the nearest full month it opened in 2014.</t>
  </si>
  <si>
    <t xml:space="preserve">Once you've entered the information above your centre's / agency's annualization rate will be calculated for you. </t>
  </si>
  <si>
    <t>For child care agencies, the operating capacity and licensed capacity fileds should remain blank.</t>
  </si>
  <si>
    <t xml:space="preserve">Now that you have completed information regarding your centre / agency, move to Step 4, where you will begin entering employee information.  </t>
  </si>
  <si>
    <t>Child care centre program expansion calculator (Expansions prior to October 31, 2014)</t>
  </si>
  <si>
    <t>• Annualized salary component of the enhancement = up to $1.00 per hour for all hours worked excluding overtime</t>
  </si>
  <si>
    <t>• Annualized benefit component of the enhancement = up to $0.175 per hour for all hours worked excluding overtime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</si>
</sst>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quot;$&quot;#,##0.00"/>
    <numFmt numFmtId="165" formatCode="_-* #,##0_-;\-* #,##0_-;_-* &quot;-&quot;??_-;_-@_-"/>
    <numFmt numFmtId="166" formatCode="_-&quot;$&quot;* #,##0.00_-;[Red]\-&quot;$&quot;* #,##0.00_-"/>
    <numFmt numFmtId="167" formatCode="0.0%"/>
    <numFmt numFmtId="168" formatCode="_-&quot;$&quot;* #,##0.00_-;\-&quot;$&quot;* #,##0.00_-"/>
  </numFmts>
  <fonts count="34" x14ac:knownFonts="1">
    <font>
      <sz val="11"/>
      <color theme="1"/>
      <name val="Calibri"/>
      <family val="2"/>
      <scheme val="minor"/>
    </font>
    <font>
      <sz val="11"/>
      <color theme="1"/>
      <name val="Calibri"/>
      <family val="2"/>
      <scheme val="minor"/>
    </font>
    <font>
      <sz val="16"/>
      <color theme="1"/>
      <name val="Calibri"/>
      <family val="2"/>
      <scheme val="minor"/>
    </font>
    <font>
      <sz val="16"/>
      <color theme="1"/>
      <name val="Arial"/>
      <family val="2"/>
    </font>
    <font>
      <b/>
      <u/>
      <sz val="12"/>
      <color theme="1"/>
      <name val="Arial"/>
      <family val="2"/>
    </font>
    <font>
      <sz val="11"/>
      <color theme="1"/>
      <name val="Arial"/>
      <family val="2"/>
    </font>
    <font>
      <b/>
      <sz val="10"/>
      <color theme="1"/>
      <name val="Arial"/>
      <family val="2"/>
    </font>
    <font>
      <sz val="10"/>
      <color theme="1"/>
      <name val="Arial"/>
      <family val="2"/>
    </font>
    <font>
      <b/>
      <u/>
      <sz val="10"/>
      <color theme="1"/>
      <name val="Arial"/>
      <family val="2"/>
    </font>
    <font>
      <sz val="10"/>
      <color rgb="FFFF0000"/>
      <name val="Arial"/>
      <family val="2"/>
    </font>
    <font>
      <sz val="10"/>
      <color theme="8"/>
      <name val="Arial"/>
      <family val="2"/>
    </font>
    <font>
      <sz val="10"/>
      <color theme="0"/>
      <name val="Arial"/>
      <family val="2"/>
    </font>
    <font>
      <b/>
      <sz val="10"/>
      <color rgb="FF574123"/>
      <name val="Tahoma"/>
      <family val="2"/>
    </font>
    <font>
      <sz val="8"/>
      <color theme="1"/>
      <name val="Arial"/>
      <family val="2"/>
    </font>
    <font>
      <i/>
      <sz val="10"/>
      <color theme="1"/>
      <name val="Arial"/>
      <family val="2"/>
    </font>
    <font>
      <u/>
      <sz val="11"/>
      <color theme="10"/>
      <name val="Calibri"/>
      <family val="2"/>
      <scheme val="minor"/>
    </font>
    <font>
      <b/>
      <u/>
      <sz val="16"/>
      <color theme="1"/>
      <name val="Arial"/>
      <family val="2"/>
    </font>
    <font>
      <b/>
      <sz val="11"/>
      <color theme="1"/>
      <name val="Arial"/>
      <family val="2"/>
    </font>
    <font>
      <sz val="11"/>
      <color rgb="FFFF0000"/>
      <name val="Arial"/>
      <family val="2"/>
    </font>
    <font>
      <b/>
      <sz val="11"/>
      <color rgb="FFFF0000"/>
      <name val="Arial"/>
      <family val="2"/>
    </font>
    <font>
      <sz val="11"/>
      <color theme="0"/>
      <name val="Arial"/>
      <family val="2"/>
    </font>
    <font>
      <sz val="11"/>
      <color theme="8"/>
      <name val="Arial"/>
      <family val="2"/>
    </font>
    <font>
      <b/>
      <i/>
      <sz val="11"/>
      <color theme="1"/>
      <name val="Arial"/>
      <family val="2"/>
    </font>
    <font>
      <i/>
      <sz val="11"/>
      <name val="Arial"/>
      <family val="2"/>
    </font>
    <font>
      <b/>
      <sz val="10"/>
      <color rgb="FFFF0000"/>
      <name val="Arial"/>
      <family val="2"/>
    </font>
    <font>
      <sz val="10"/>
      <color theme="1"/>
      <name val="Calibri"/>
      <family val="2"/>
      <scheme val="minor"/>
    </font>
    <font>
      <sz val="11"/>
      <name val="Arial"/>
      <family val="2"/>
    </font>
    <font>
      <b/>
      <sz val="11"/>
      <name val="Arial"/>
      <family val="2"/>
    </font>
    <font>
      <b/>
      <sz val="10"/>
      <name val="Arial"/>
      <family val="2"/>
    </font>
    <font>
      <sz val="10"/>
      <name val="Arial"/>
      <family val="2"/>
    </font>
    <font>
      <u/>
      <sz val="10"/>
      <color theme="1"/>
      <name val="Calibri"/>
      <family val="2"/>
      <scheme val="minor"/>
    </font>
    <font>
      <b/>
      <sz val="10"/>
      <color theme="1"/>
      <name val="Calibri"/>
      <family val="2"/>
      <scheme val="minor"/>
    </font>
    <font>
      <u/>
      <sz val="10"/>
      <name val="Arial"/>
      <family val="2"/>
    </font>
    <font>
      <b/>
      <u/>
      <sz val="10"/>
      <name val="Arial"/>
      <family val="2"/>
    </font>
  </fonts>
  <fills count="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34998626667073579"/>
      </right>
      <top/>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theme="0" tint="-0.499984740745262"/>
      </right>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313">
    <xf numFmtId="0" fontId="0" fillId="0" borderId="0" xfId="0"/>
    <xf numFmtId="0" fontId="0" fillId="0" borderId="0" xfId="0" applyAlignment="1">
      <alignment horizontal="center"/>
    </xf>
    <xf numFmtId="0" fontId="2" fillId="0" borderId="0" xfId="0" applyFont="1"/>
    <xf numFmtId="0" fontId="0" fillId="0" borderId="0" xfId="0" applyFill="1"/>
    <xf numFmtId="0" fontId="0" fillId="2" borderId="0" xfId="0" applyFill="1"/>
    <xf numFmtId="0" fontId="7" fillId="2" borderId="0" xfId="0" applyFont="1" applyFill="1"/>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vertical="center" indent="5"/>
    </xf>
    <xf numFmtId="0" fontId="7" fillId="2" borderId="0" xfId="0" applyFont="1" applyFill="1" applyAlignment="1">
      <alignment horizontal="left" vertical="center" indent="15"/>
    </xf>
    <xf numFmtId="0" fontId="7" fillId="2" borderId="0" xfId="0" applyFont="1" applyFill="1" applyAlignment="1">
      <alignment horizontal="left" vertical="center" indent="1"/>
    </xf>
    <xf numFmtId="0" fontId="7" fillId="2" borderId="0" xfId="0" applyFont="1" applyFill="1" applyAlignment="1">
      <alignment horizontal="left" vertical="center" indent="4"/>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horizontal="left" vertical="center" wrapText="1"/>
    </xf>
    <xf numFmtId="0" fontId="9" fillId="2" borderId="0" xfId="0" applyFont="1" applyFill="1"/>
    <xf numFmtId="0" fontId="7" fillId="2" borderId="0" xfId="0" applyFont="1" applyFill="1" applyAlignment="1">
      <alignment horizontal="left"/>
    </xf>
    <xf numFmtId="0" fontId="0" fillId="0" borderId="0" xfId="0" applyFont="1" applyFill="1" applyBorder="1"/>
    <xf numFmtId="0" fontId="0" fillId="2" borderId="1" xfId="0" applyFill="1" applyBorder="1" applyProtection="1"/>
    <xf numFmtId="0" fontId="0" fillId="2" borderId="2" xfId="0" applyFill="1" applyBorder="1" applyProtection="1"/>
    <xf numFmtId="0" fontId="0" fillId="2" borderId="3" xfId="0" applyFill="1" applyBorder="1" applyProtection="1"/>
    <xf numFmtId="0" fontId="3" fillId="2" borderId="4" xfId="0" applyFont="1" applyFill="1" applyBorder="1" applyProtection="1"/>
    <xf numFmtId="0" fontId="5" fillId="2" borderId="5" xfId="0" applyFont="1" applyFill="1" applyBorder="1" applyAlignment="1" applyProtection="1">
      <alignment wrapText="1"/>
    </xf>
    <xf numFmtId="0" fontId="7" fillId="2" borderId="4" xfId="0" applyFont="1" applyFill="1" applyBorder="1" applyProtection="1"/>
    <xf numFmtId="0" fontId="7" fillId="2" borderId="0" xfId="0" applyFont="1" applyFill="1" applyBorder="1" applyProtection="1"/>
    <xf numFmtId="0" fontId="8" fillId="2" borderId="0" xfId="0" applyFont="1" applyFill="1" applyBorder="1" applyAlignment="1" applyProtection="1">
      <alignment horizontal="center" vertical="center"/>
    </xf>
    <xf numFmtId="0" fontId="7" fillId="2" borderId="5" xfId="0" applyFont="1" applyFill="1" applyBorder="1" applyProtection="1"/>
    <xf numFmtId="0" fontId="7" fillId="2" borderId="10" xfId="0" applyFont="1" applyFill="1" applyBorder="1" applyProtection="1"/>
    <xf numFmtId="0" fontId="8" fillId="2" borderId="11" xfId="0" applyFont="1" applyFill="1" applyBorder="1" applyAlignment="1" applyProtection="1">
      <alignment horizontal="center" vertical="center"/>
    </xf>
    <xf numFmtId="0" fontId="7" fillId="2" borderId="12" xfId="0" applyFont="1" applyFill="1" applyBorder="1" applyProtection="1"/>
    <xf numFmtId="0" fontId="7" fillId="2" borderId="13" xfId="0" applyFont="1" applyFill="1" applyBorder="1" applyProtection="1"/>
    <xf numFmtId="0" fontId="7" fillId="2" borderId="14" xfId="0" applyFont="1" applyFill="1" applyBorder="1" applyProtection="1"/>
    <xf numFmtId="0" fontId="7" fillId="2" borderId="0" xfId="0" applyFont="1" applyFill="1" applyBorder="1" applyAlignment="1" applyProtection="1"/>
    <xf numFmtId="0" fontId="7" fillId="2" borderId="15" xfId="0" applyFont="1" applyFill="1" applyBorder="1" applyProtection="1"/>
    <xf numFmtId="0" fontId="7" fillId="2" borderId="16" xfId="0" applyFont="1" applyFill="1" applyBorder="1" applyProtection="1"/>
    <xf numFmtId="0" fontId="7" fillId="2" borderId="17" xfId="0" applyFont="1" applyFill="1" applyBorder="1" applyProtection="1"/>
    <xf numFmtId="0" fontId="7" fillId="2" borderId="11" xfId="0" applyFont="1" applyFill="1" applyBorder="1" applyProtection="1"/>
    <xf numFmtId="0" fontId="9" fillId="2" borderId="14" xfId="0" applyFont="1" applyFill="1" applyBorder="1" applyProtection="1"/>
    <xf numFmtId="0" fontId="13" fillId="2" borderId="0" xfId="0" applyFont="1" applyFill="1" applyBorder="1" applyAlignment="1" applyProtection="1">
      <alignment horizontal="center"/>
    </xf>
    <xf numFmtId="0" fontId="7" fillId="2" borderId="4" xfId="0" applyFont="1" applyFill="1" applyBorder="1" applyAlignment="1" applyProtection="1">
      <alignment horizontal="center"/>
    </xf>
    <xf numFmtId="0" fontId="7" fillId="2" borderId="5" xfId="0" applyFont="1" applyFill="1" applyBorder="1" applyAlignment="1" applyProtection="1">
      <alignment horizontal="center"/>
    </xf>
    <xf numFmtId="0" fontId="10" fillId="2" borderId="5" xfId="0" applyFont="1" applyFill="1" applyBorder="1" applyProtection="1"/>
    <xf numFmtId="0" fontId="9" fillId="2" borderId="0" xfId="0" applyFont="1" applyFill="1" applyBorder="1" applyProtection="1"/>
    <xf numFmtId="0" fontId="4"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wrapText="1"/>
    </xf>
    <xf numFmtId="2" fontId="6" fillId="2" borderId="0" xfId="2" applyNumberFormat="1" applyFont="1" applyFill="1" applyBorder="1" applyAlignment="1" applyProtection="1">
      <alignment horizontal="center" wrapText="1"/>
    </xf>
    <xf numFmtId="43" fontId="6" fillId="2" borderId="0" xfId="2" applyFont="1" applyFill="1" applyBorder="1" applyAlignment="1" applyProtection="1">
      <alignment horizontal="center"/>
    </xf>
    <xf numFmtId="0" fontId="7" fillId="3" borderId="0" xfId="0" applyFont="1" applyFill="1" applyBorder="1" applyAlignment="1" applyProtection="1">
      <alignment horizontal="left"/>
      <protection locked="0"/>
    </xf>
    <xf numFmtId="0" fontId="0" fillId="0" borderId="0" xfId="0" applyFont="1"/>
    <xf numFmtId="0" fontId="0" fillId="0" borderId="0" xfId="0" applyFont="1" applyAlignment="1">
      <alignment horizontal="center"/>
    </xf>
    <xf numFmtId="0" fontId="0" fillId="0" borderId="0" xfId="0" applyFont="1" applyFill="1"/>
    <xf numFmtId="43" fontId="0" fillId="2" borderId="2" xfId="2" applyFont="1" applyFill="1" applyBorder="1" applyProtection="1"/>
    <xf numFmtId="43" fontId="8" fillId="2" borderId="0" xfId="2" applyFont="1" applyFill="1" applyBorder="1" applyAlignment="1" applyProtection="1">
      <alignment horizontal="center" vertical="center"/>
    </xf>
    <xf numFmtId="43" fontId="8" fillId="2" borderId="11" xfId="2" applyFont="1" applyFill="1" applyBorder="1" applyAlignment="1" applyProtection="1">
      <alignment horizontal="center" vertical="center"/>
    </xf>
    <xf numFmtId="43" fontId="7" fillId="2" borderId="0" xfId="2" applyFont="1" applyFill="1" applyBorder="1" applyProtection="1"/>
    <xf numFmtId="43" fontId="7" fillId="2" borderId="0" xfId="2" applyFont="1" applyFill="1" applyBorder="1" applyAlignment="1" applyProtection="1"/>
    <xf numFmtId="43" fontId="7" fillId="2" borderId="16" xfId="2" applyFont="1" applyFill="1" applyBorder="1" applyProtection="1"/>
    <xf numFmtId="43" fontId="7" fillId="2" borderId="11" xfId="2" applyFont="1" applyFill="1" applyBorder="1" applyProtection="1"/>
    <xf numFmtId="43" fontId="10" fillId="2" borderId="0" xfId="2" applyFont="1" applyFill="1"/>
    <xf numFmtId="43" fontId="0" fillId="2" borderId="7" xfId="2" applyFont="1" applyFill="1" applyBorder="1" applyProtection="1"/>
    <xf numFmtId="43" fontId="0" fillId="0" borderId="0" xfId="2" applyFont="1"/>
    <xf numFmtId="0" fontId="11" fillId="2" borderId="0" xfId="0" applyFont="1" applyFill="1" applyBorder="1" applyProtection="1"/>
    <xf numFmtId="0" fontId="11" fillId="2" borderId="0" xfId="0" quotePrefix="1" applyFont="1" applyFill="1" applyBorder="1" applyProtection="1"/>
    <xf numFmtId="0" fontId="6" fillId="2" borderId="0" xfId="0" applyFont="1" applyFill="1" applyBorder="1" applyAlignment="1" applyProtection="1">
      <alignment horizontal="center" vertical="center" wrapText="1"/>
    </xf>
    <xf numFmtId="0" fontId="17" fillId="2" borderId="0" xfId="0" applyFont="1" applyFill="1" applyBorder="1" applyAlignment="1" applyProtection="1">
      <alignment vertical="center"/>
    </xf>
    <xf numFmtId="0" fontId="5" fillId="2" borderId="0" xfId="0" applyFont="1" applyFill="1" applyBorder="1" applyProtection="1"/>
    <xf numFmtId="0" fontId="5" fillId="2" borderId="0" xfId="0" applyFont="1" applyFill="1" applyBorder="1" applyAlignment="1" applyProtection="1">
      <alignment horizontal="left" vertical="center" indent="2"/>
    </xf>
    <xf numFmtId="0" fontId="5" fillId="2" borderId="0" xfId="0" applyFont="1" applyFill="1" applyBorder="1" applyAlignment="1" applyProtection="1">
      <alignment horizontal="left" indent="2"/>
    </xf>
    <xf numFmtId="0" fontId="5" fillId="2" borderId="0" xfId="0" applyFont="1" applyFill="1" applyBorder="1" applyAlignment="1" applyProtection="1">
      <alignment horizontal="right"/>
    </xf>
    <xf numFmtId="0" fontId="5" fillId="2" borderId="16" xfId="0" applyFont="1" applyFill="1" applyBorder="1" applyAlignment="1" applyProtection="1">
      <alignment horizontal="right"/>
    </xf>
    <xf numFmtId="0" fontId="5" fillId="2" borderId="16" xfId="0" applyFont="1" applyFill="1" applyBorder="1" applyAlignment="1" applyProtection="1"/>
    <xf numFmtId="0" fontId="5" fillId="2" borderId="16" xfId="0" applyFont="1" applyFill="1" applyBorder="1" applyProtection="1"/>
    <xf numFmtId="0" fontId="5" fillId="2" borderId="0" xfId="0" applyFont="1" applyFill="1" applyBorder="1" applyAlignment="1" applyProtection="1"/>
    <xf numFmtId="0" fontId="5" fillId="2" borderId="11" xfId="0" applyFont="1" applyFill="1" applyBorder="1" applyAlignment="1" applyProtection="1">
      <alignment horizontal="right"/>
    </xf>
    <xf numFmtId="0" fontId="5" fillId="2" borderId="11" xfId="0" applyFont="1" applyFill="1" applyBorder="1" applyAlignment="1" applyProtection="1"/>
    <xf numFmtId="0" fontId="5" fillId="2" borderId="11" xfId="0" applyFont="1" applyFill="1" applyBorder="1" applyProtection="1"/>
    <xf numFmtId="0" fontId="5" fillId="2" borderId="13" xfId="0" applyFont="1" applyFill="1" applyBorder="1" applyProtection="1"/>
    <xf numFmtId="43" fontId="5" fillId="2" borderId="0" xfId="2" applyFont="1" applyFill="1" applyBorder="1" applyProtection="1"/>
    <xf numFmtId="0" fontId="18" fillId="2" borderId="14" xfId="0" applyFont="1" applyFill="1" applyBorder="1" applyProtection="1"/>
    <xf numFmtId="0" fontId="5" fillId="3" borderId="16" xfId="0" applyFont="1" applyFill="1" applyBorder="1" applyAlignment="1" applyProtection="1">
      <alignment horizontal="center" vertical="center"/>
      <protection locked="0"/>
    </xf>
    <xf numFmtId="0" fontId="19" fillId="2" borderId="0" xfId="0" applyFont="1" applyFill="1" applyBorder="1" applyAlignment="1" applyProtection="1">
      <alignment horizontal="left" vertical="center"/>
    </xf>
    <xf numFmtId="0" fontId="20" fillId="2" borderId="14" xfId="0" applyFont="1" applyFill="1" applyBorder="1" applyProtection="1"/>
    <xf numFmtId="0" fontId="5" fillId="3" borderId="18" xfId="0" applyFont="1" applyFill="1" applyBorder="1" applyAlignment="1" applyProtection="1">
      <alignment horizontal="center" vertical="center"/>
      <protection locked="0"/>
    </xf>
    <xf numFmtId="0" fontId="20" fillId="2" borderId="14" xfId="0" quotePrefix="1" applyFont="1" applyFill="1" applyBorder="1" applyProtection="1"/>
    <xf numFmtId="0" fontId="5" fillId="2" borderId="0" xfId="0" applyFont="1" applyFill="1" applyBorder="1" applyAlignment="1" applyProtection="1">
      <alignment horizontal="center" vertical="center"/>
    </xf>
    <xf numFmtId="0" fontId="5" fillId="2" borderId="14" xfId="0" applyFont="1" applyFill="1" applyBorder="1" applyProtection="1"/>
    <xf numFmtId="0" fontId="5" fillId="2" borderId="15" xfId="0" applyFont="1" applyFill="1" applyBorder="1" applyProtection="1"/>
    <xf numFmtId="0" fontId="5" fillId="2" borderId="16" xfId="0" applyFont="1" applyFill="1" applyBorder="1" applyAlignment="1" applyProtection="1">
      <alignment horizontal="right" vertical="center"/>
    </xf>
    <xf numFmtId="0" fontId="5" fillId="2" borderId="16" xfId="0" applyFont="1" applyFill="1" applyBorder="1" applyAlignment="1" applyProtection="1">
      <alignment horizontal="center" vertical="center"/>
    </xf>
    <xf numFmtId="0" fontId="5" fillId="2" borderId="16" xfId="0" applyFont="1" applyFill="1" applyBorder="1" applyAlignment="1" applyProtection="1">
      <alignment vertical="center"/>
    </xf>
    <xf numFmtId="43" fontId="5" fillId="2" borderId="16" xfId="2" applyFont="1" applyFill="1" applyBorder="1" applyProtection="1"/>
    <xf numFmtId="0" fontId="5" fillId="2" borderId="17" xfId="0" applyFont="1" applyFill="1" applyBorder="1" applyProtection="1"/>
    <xf numFmtId="0" fontId="5" fillId="2" borderId="0" xfId="0" applyFont="1" applyFill="1" applyBorder="1" applyAlignment="1" applyProtection="1">
      <alignment horizontal="center"/>
    </xf>
    <xf numFmtId="43" fontId="5" fillId="2" borderId="0" xfId="2" applyFont="1" applyFill="1" applyBorder="1" applyAlignment="1" applyProtection="1">
      <alignment horizontal="center"/>
    </xf>
    <xf numFmtId="0" fontId="17" fillId="2" borderId="9" xfId="0" applyFont="1" applyFill="1" applyBorder="1" applyAlignment="1" applyProtection="1">
      <alignment wrapText="1"/>
    </xf>
    <xf numFmtId="0" fontId="5" fillId="3" borderId="9" xfId="0" applyFont="1" applyFill="1" applyBorder="1" applyAlignment="1" applyProtection="1">
      <alignment horizontal="left"/>
      <protection locked="0"/>
    </xf>
    <xf numFmtId="1" fontId="21" fillId="2" borderId="0" xfId="0" applyNumberFormat="1" applyFont="1" applyFill="1"/>
    <xf numFmtId="44" fontId="5" fillId="3" borderId="9" xfId="1" applyFont="1" applyFill="1" applyBorder="1" applyProtection="1">
      <protection locked="0"/>
    </xf>
    <xf numFmtId="165" fontId="5" fillId="3" borderId="9" xfId="2" applyNumberFormat="1" applyFont="1" applyFill="1" applyBorder="1" applyAlignment="1" applyProtection="1">
      <alignment horizontal="center"/>
      <protection locked="0"/>
    </xf>
    <xf numFmtId="10" fontId="5" fillId="3" borderId="9" xfId="3" applyNumberFormat="1" applyFont="1" applyFill="1" applyBorder="1" applyAlignment="1" applyProtection="1">
      <alignment horizontal="center"/>
      <protection locked="0"/>
    </xf>
    <xf numFmtId="0" fontId="5" fillId="2" borderId="9" xfId="0" applyFont="1" applyFill="1" applyBorder="1" applyAlignment="1" applyProtection="1">
      <alignment horizontal="center" wrapText="1"/>
    </xf>
    <xf numFmtId="43" fontId="21" fillId="2" borderId="0" xfId="2" applyFont="1" applyFill="1"/>
    <xf numFmtId="43" fontId="5" fillId="2" borderId="9" xfId="2" applyFont="1" applyFill="1" applyBorder="1" applyAlignment="1" applyProtection="1">
      <alignment horizontal="center"/>
    </xf>
    <xf numFmtId="0" fontId="17" fillId="2" borderId="10" xfId="0" applyFont="1" applyFill="1" applyBorder="1" applyAlignment="1" applyProtection="1"/>
    <xf numFmtId="0" fontId="17" fillId="2" borderId="11" xfId="0" applyFont="1" applyFill="1" applyBorder="1" applyAlignment="1" applyProtection="1"/>
    <xf numFmtId="43" fontId="5" fillId="2" borderId="9" xfId="2" applyFont="1" applyFill="1" applyBorder="1" applyAlignment="1" applyProtection="1">
      <alignment horizontal="center" wrapText="1"/>
    </xf>
    <xf numFmtId="0" fontId="17" fillId="2" borderId="13" xfId="0" applyFont="1" applyFill="1" applyBorder="1" applyAlignment="1" applyProtection="1"/>
    <xf numFmtId="0" fontId="17" fillId="2" borderId="0" xfId="0" applyFont="1" applyFill="1" applyBorder="1" applyAlignment="1" applyProtection="1"/>
    <xf numFmtId="0" fontId="22" fillId="2" borderId="15" xfId="0" applyFont="1" applyFill="1" applyBorder="1" applyAlignment="1" applyProtection="1"/>
    <xf numFmtId="0" fontId="22" fillId="2" borderId="16" xfId="0" applyFont="1" applyFill="1" applyBorder="1" applyAlignment="1" applyProtection="1"/>
    <xf numFmtId="43" fontId="22" fillId="2" borderId="9" xfId="2" applyFont="1" applyFill="1" applyBorder="1" applyAlignment="1" applyProtection="1">
      <alignment horizontal="right" wrapText="1"/>
    </xf>
    <xf numFmtId="43" fontId="22" fillId="2" borderId="9" xfId="2" applyFont="1" applyFill="1" applyBorder="1" applyAlignment="1" applyProtection="1">
      <alignment horizontal="center" wrapText="1"/>
    </xf>
    <xf numFmtId="43" fontId="22" fillId="2" borderId="9" xfId="2" applyFont="1" applyFill="1" applyBorder="1" applyAlignment="1" applyProtection="1">
      <alignment horizontal="center"/>
    </xf>
    <xf numFmtId="0" fontId="17" fillId="2" borderId="15" xfId="0" applyFont="1" applyFill="1" applyBorder="1" applyAlignment="1" applyProtection="1"/>
    <xf numFmtId="0" fontId="17" fillId="2" borderId="16" xfId="0" applyFont="1" applyFill="1" applyBorder="1" applyAlignment="1" applyProtection="1"/>
    <xf numFmtId="164" fontId="5" fillId="2" borderId="0" xfId="0" applyNumberFormat="1" applyFont="1" applyFill="1" applyBorder="1" applyProtection="1"/>
    <xf numFmtId="0" fontId="5" fillId="2" borderId="5" xfId="0" applyFont="1" applyFill="1" applyBorder="1" applyProtection="1"/>
    <xf numFmtId="0" fontId="5" fillId="2" borderId="10" xfId="0" applyFont="1" applyFill="1" applyBorder="1" applyProtection="1"/>
    <xf numFmtId="43" fontId="5" fillId="2" borderId="11" xfId="2" applyFont="1" applyFill="1" applyBorder="1" applyProtection="1"/>
    <xf numFmtId="164" fontId="5" fillId="2" borderId="11" xfId="0" applyNumberFormat="1" applyFont="1" applyFill="1" applyBorder="1" applyProtection="1"/>
    <xf numFmtId="164" fontId="5" fillId="2" borderId="12" xfId="0" applyNumberFormat="1" applyFont="1" applyFill="1" applyBorder="1" applyProtection="1"/>
    <xf numFmtId="0" fontId="17" fillId="2" borderId="13" xfId="0" applyFont="1" applyFill="1" applyBorder="1" applyProtection="1"/>
    <xf numFmtId="0" fontId="17" fillId="2" borderId="0" xfId="0" applyFont="1" applyFill="1" applyBorder="1" applyProtection="1"/>
    <xf numFmtId="164" fontId="5" fillId="2" borderId="14" xfId="0" applyNumberFormat="1" applyFont="1" applyFill="1" applyBorder="1" applyProtection="1"/>
    <xf numFmtId="0" fontId="5" fillId="3" borderId="21" xfId="0" applyFont="1" applyFill="1" applyBorder="1" applyAlignment="1" applyProtection="1">
      <protection locked="0"/>
    </xf>
    <xf numFmtId="0" fontId="5" fillId="3" borderId="0" xfId="0" applyFont="1" applyFill="1" applyBorder="1" applyAlignment="1" applyProtection="1">
      <protection locked="0"/>
    </xf>
    <xf numFmtId="0" fontId="5" fillId="2" borderId="0" xfId="0" applyFont="1" applyFill="1" applyBorder="1" applyAlignment="1" applyProtection="1">
      <alignment horizontal="left"/>
    </xf>
    <xf numFmtId="43" fontId="5" fillId="2" borderId="0" xfId="2" applyFont="1" applyFill="1" applyBorder="1" applyAlignment="1" applyProtection="1">
      <alignment horizontal="left"/>
    </xf>
    <xf numFmtId="0" fontId="23" fillId="5" borderId="24" xfId="0" applyFont="1" applyFill="1" applyBorder="1" applyProtection="1"/>
    <xf numFmtId="0" fontId="5" fillId="5" borderId="25" xfId="0" applyFont="1" applyFill="1" applyBorder="1" applyProtection="1"/>
    <xf numFmtId="43" fontId="5" fillId="5" borderId="25" xfId="2" applyFont="1" applyFill="1" applyBorder="1" applyProtection="1"/>
    <xf numFmtId="0" fontId="5" fillId="5" borderId="26" xfId="0" applyFont="1" applyFill="1" applyBorder="1" applyProtection="1"/>
    <xf numFmtId="0" fontId="5" fillId="5" borderId="27" xfId="0" applyFont="1" applyFill="1" applyBorder="1" applyProtection="1"/>
    <xf numFmtId="0" fontId="17" fillId="5" borderId="0" xfId="0" applyFont="1" applyFill="1" applyBorder="1" applyProtection="1"/>
    <xf numFmtId="0" fontId="5" fillId="5" borderId="0" xfId="0" applyFont="1" applyFill="1" applyBorder="1" applyProtection="1"/>
    <xf numFmtId="43" fontId="5" fillId="5" borderId="0" xfId="2" applyFont="1" applyFill="1" applyBorder="1" applyProtection="1"/>
    <xf numFmtId="0" fontId="5" fillId="5" borderId="0" xfId="0" applyFont="1" applyFill="1" applyBorder="1" applyAlignment="1" applyProtection="1">
      <alignment horizontal="center"/>
    </xf>
    <xf numFmtId="0" fontId="5" fillId="5" borderId="21" xfId="0" applyFont="1" applyFill="1" applyBorder="1" applyAlignment="1" applyProtection="1">
      <alignment horizontal="center"/>
    </xf>
    <xf numFmtId="0" fontId="5" fillId="5" borderId="23" xfId="0" applyFont="1" applyFill="1" applyBorder="1" applyProtection="1"/>
    <xf numFmtId="0" fontId="5" fillId="5" borderId="28" xfId="0" applyFont="1" applyFill="1" applyBorder="1" applyProtection="1"/>
    <xf numFmtId="0" fontId="5" fillId="5" borderId="29" xfId="0" applyFont="1" applyFill="1" applyBorder="1" applyProtection="1"/>
    <xf numFmtId="43" fontId="5" fillId="5" borderId="29" xfId="2" applyFont="1" applyFill="1" applyBorder="1" applyProtection="1"/>
    <xf numFmtId="0" fontId="5" fillId="5" borderId="30" xfId="0" applyFont="1" applyFill="1" applyBorder="1" applyProtection="1"/>
    <xf numFmtId="0" fontId="21" fillId="2" borderId="0" xfId="2" applyNumberFormat="1" applyFont="1" applyFill="1"/>
    <xf numFmtId="0" fontId="0" fillId="2" borderId="0" xfId="0" applyFont="1" applyFill="1"/>
    <xf numFmtId="0" fontId="5" fillId="2" borderId="0" xfId="0" applyNumberFormat="1" applyFont="1" applyFill="1" applyBorder="1" applyProtection="1"/>
    <xf numFmtId="0" fontId="19" fillId="2" borderId="0" xfId="0" applyFont="1" applyFill="1" applyBorder="1" applyAlignment="1" applyProtection="1">
      <alignment horizontal="center" vertical="center" wrapText="1"/>
    </xf>
    <xf numFmtId="0" fontId="0" fillId="2" borderId="7" xfId="0" applyFont="1" applyFill="1" applyBorder="1" applyProtection="1"/>
    <xf numFmtId="0" fontId="0" fillId="2" borderId="8" xfId="0" applyFont="1" applyFill="1" applyBorder="1" applyProtection="1"/>
    <xf numFmtId="0" fontId="17" fillId="2" borderId="9"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xf>
    <xf numFmtId="166" fontId="5" fillId="2" borderId="9" xfId="1" applyNumberFormat="1" applyFont="1" applyFill="1" applyBorder="1" applyAlignment="1" applyProtection="1">
      <alignment horizontal="center" wrapText="1"/>
    </xf>
    <xf numFmtId="44" fontId="0" fillId="0" borderId="0" xfId="1" applyFont="1"/>
    <xf numFmtId="44" fontId="0" fillId="0" borderId="0" xfId="1" applyFont="1" applyFill="1"/>
    <xf numFmtId="0" fontId="7" fillId="6" borderId="4" xfId="0" applyFont="1" applyFill="1" applyBorder="1" applyAlignment="1" applyProtection="1">
      <alignment horizontal="left" vertical="center"/>
    </xf>
    <xf numFmtId="0" fontId="17" fillId="7" borderId="9" xfId="0" applyFont="1" applyFill="1" applyBorder="1" applyAlignment="1" applyProtection="1">
      <alignment wrapText="1"/>
    </xf>
    <xf numFmtId="0" fontId="17" fillId="7" borderId="9" xfId="0" applyFont="1" applyFill="1" applyBorder="1" applyAlignment="1" applyProtection="1">
      <alignment horizontal="center" wrapText="1"/>
    </xf>
    <xf numFmtId="0" fontId="17" fillId="7" borderId="0" xfId="0" applyFont="1" applyFill="1" applyBorder="1" applyAlignment="1" applyProtection="1">
      <alignment horizontal="center" wrapText="1"/>
    </xf>
    <xf numFmtId="43" fontId="17" fillId="7" borderId="0" xfId="2" applyFont="1" applyFill="1" applyBorder="1" applyAlignment="1" applyProtection="1">
      <alignment horizontal="center" wrapText="1"/>
    </xf>
    <xf numFmtId="44" fontId="5" fillId="2" borderId="9" xfId="1" applyFont="1" applyFill="1" applyBorder="1" applyAlignment="1" applyProtection="1">
      <alignment horizontal="center"/>
    </xf>
    <xf numFmtId="44" fontId="0" fillId="0" borderId="0" xfId="0" applyNumberFormat="1"/>
    <xf numFmtId="0" fontId="17" fillId="2" borderId="22" xfId="0" applyFont="1" applyFill="1" applyBorder="1" applyAlignment="1" applyProtection="1">
      <alignment horizontal="center" vertical="center" wrapText="1"/>
    </xf>
    <xf numFmtId="43" fontId="17" fillId="2" borderId="22" xfId="2" applyFont="1" applyFill="1" applyBorder="1" applyAlignment="1" applyProtection="1">
      <alignment horizontal="center" vertical="center" wrapText="1"/>
    </xf>
    <xf numFmtId="0" fontId="5" fillId="2" borderId="0" xfId="0" applyFont="1" applyFill="1" applyBorder="1" applyAlignment="1" applyProtection="1">
      <alignment horizontal="left" vertical="center" indent="2"/>
    </xf>
    <xf numFmtId="0" fontId="5" fillId="3" borderId="18" xfId="0" applyFont="1" applyFill="1" applyBorder="1" applyAlignment="1" applyProtection="1">
      <alignment horizontal="left"/>
      <protection locked="0"/>
    </xf>
    <xf numFmtId="0" fontId="5" fillId="3" borderId="16" xfId="0" applyFont="1" applyFill="1" applyBorder="1" applyAlignment="1" applyProtection="1">
      <alignment horizontal="left"/>
      <protection locked="0"/>
    </xf>
    <xf numFmtId="0" fontId="24" fillId="2" borderId="0" xfId="0" applyFont="1" applyFill="1" applyBorder="1" applyAlignment="1" applyProtection="1">
      <alignment horizontal="left" vertical="center"/>
    </xf>
    <xf numFmtId="0" fontId="7" fillId="2" borderId="0" xfId="0" applyFont="1" applyFill="1" applyBorder="1" applyAlignment="1" applyProtection="1">
      <alignment vertical="center"/>
    </xf>
    <xf numFmtId="43" fontId="7" fillId="2" borderId="0" xfId="2" applyFont="1" applyFill="1" applyBorder="1" applyAlignment="1" applyProtection="1">
      <alignment vertical="center"/>
    </xf>
    <xf numFmtId="0" fontId="0" fillId="0" borderId="0" xfId="0" quotePrefix="1" applyFont="1"/>
    <xf numFmtId="43" fontId="0" fillId="0" borderId="0" xfId="0" applyNumberFormat="1"/>
    <xf numFmtId="44" fontId="0" fillId="0" borderId="0" xfId="0" applyNumberFormat="1" applyFont="1" applyFill="1"/>
    <xf numFmtId="0" fontId="0" fillId="0" borderId="31" xfId="0" applyBorder="1"/>
    <xf numFmtId="0" fontId="0" fillId="0" borderId="32" xfId="0" applyBorder="1"/>
    <xf numFmtId="0" fontId="0" fillId="0" borderId="33" xfId="0" applyBorder="1"/>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3" xfId="0" applyFont="1" applyBorder="1" applyAlignment="1">
      <alignment horizontal="center" vertical="center" wrapText="1"/>
    </xf>
    <xf numFmtId="0" fontId="0" fillId="0" borderId="4" xfId="0" applyBorder="1" applyAlignment="1">
      <alignment horizontal="center"/>
    </xf>
    <xf numFmtId="0" fontId="0" fillId="0" borderId="0" xfId="0" applyBorder="1" applyAlignment="1">
      <alignment horizontal="center"/>
    </xf>
    <xf numFmtId="167" fontId="0" fillId="0" borderId="5" xfId="3" applyNumberFormat="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67" fontId="0" fillId="0" borderId="8" xfId="3" applyNumberFormat="1" applyFont="1" applyBorder="1" applyAlignment="1">
      <alignment horizontal="center"/>
    </xf>
    <xf numFmtId="9" fontId="5" fillId="2" borderId="0" xfId="3" applyFont="1" applyFill="1" applyBorder="1" applyAlignment="1" applyProtection="1">
      <alignment horizontal="center" vertical="center"/>
    </xf>
    <xf numFmtId="166" fontId="5" fillId="2" borderId="22" xfId="1" applyNumberFormat="1" applyFont="1" applyFill="1" applyBorder="1" applyAlignment="1" applyProtection="1">
      <alignment horizontal="center" wrapText="1"/>
    </xf>
    <xf numFmtId="44" fontId="5" fillId="2" borderId="22" xfId="1" applyFont="1" applyFill="1" applyBorder="1" applyAlignment="1" applyProtection="1">
      <alignment horizontal="center"/>
    </xf>
    <xf numFmtId="0" fontId="5" fillId="2" borderId="0" xfId="0" applyFont="1" applyFill="1" applyBorder="1" applyAlignment="1" applyProtection="1">
      <alignment horizontal="center" wrapText="1"/>
    </xf>
    <xf numFmtId="166" fontId="5" fillId="2" borderId="0" xfId="1" applyNumberFormat="1" applyFont="1" applyFill="1" applyBorder="1" applyAlignment="1" applyProtection="1">
      <alignment horizontal="right" wrapText="1"/>
    </xf>
    <xf numFmtId="43" fontId="5" fillId="2" borderId="0" xfId="2" applyFont="1" applyFill="1" applyBorder="1" applyAlignment="1" applyProtection="1">
      <alignment horizontal="center" wrapText="1"/>
    </xf>
    <xf numFmtId="44" fontId="5" fillId="2" borderId="0" xfId="1" applyFont="1" applyFill="1" applyBorder="1" applyAlignment="1" applyProtection="1">
      <alignment horizontal="center" wrapText="1"/>
    </xf>
    <xf numFmtId="0" fontId="11" fillId="2" borderId="4" xfId="0" applyFont="1" applyFill="1" applyBorder="1" applyProtection="1"/>
    <xf numFmtId="0" fontId="16" fillId="2" borderId="4" xfId="0" applyFont="1" applyFill="1" applyBorder="1" applyAlignment="1" applyProtection="1">
      <alignment horizontal="center" vertical="center" wrapText="1"/>
    </xf>
    <xf numFmtId="0" fontId="5" fillId="2" borderId="4" xfId="0" applyFont="1" applyFill="1" applyBorder="1" applyProtection="1"/>
    <xf numFmtId="0" fontId="17" fillId="2" borderId="4" xfId="0" applyFont="1" applyFill="1" applyBorder="1" applyAlignment="1" applyProtection="1">
      <alignment horizontal="center" vertical="center" wrapText="1"/>
    </xf>
    <xf numFmtId="0" fontId="17" fillId="2" borderId="4" xfId="0" applyFont="1" applyFill="1" applyBorder="1" applyAlignment="1" applyProtection="1">
      <alignment wrapText="1"/>
    </xf>
    <xf numFmtId="0" fontId="17" fillId="2" borderId="4" xfId="0" applyFont="1" applyFill="1" applyBorder="1" applyProtection="1"/>
    <xf numFmtId="0" fontId="17" fillId="2" borderId="4" xfId="0" applyFont="1" applyFill="1" applyBorder="1" applyAlignment="1" applyProtection="1"/>
    <xf numFmtId="0" fontId="22" fillId="2" borderId="4" xfId="0" applyFont="1" applyFill="1" applyBorder="1" applyAlignment="1" applyProtection="1"/>
    <xf numFmtId="0" fontId="0" fillId="2" borderId="6" xfId="0" applyFont="1" applyFill="1" applyBorder="1" applyProtection="1"/>
    <xf numFmtId="0" fontId="23" fillId="2" borderId="4" xfId="0" applyFont="1" applyFill="1" applyBorder="1" applyProtection="1"/>
    <xf numFmtId="43" fontId="17" fillId="2" borderId="9" xfId="2" applyFont="1" applyFill="1" applyBorder="1" applyAlignment="1" applyProtection="1">
      <alignment horizontal="center"/>
    </xf>
    <xf numFmtId="0" fontId="12" fillId="2" borderId="0" xfId="0" quotePrefix="1" applyFont="1" applyFill="1" applyAlignment="1" applyProtection="1">
      <alignment horizontal="left" vertical="center" indent="3"/>
    </xf>
    <xf numFmtId="0" fontId="5" fillId="2" borderId="20" xfId="0" applyFont="1" applyFill="1" applyBorder="1" applyAlignment="1" applyProtection="1">
      <alignment horizontal="center" wrapText="1"/>
    </xf>
    <xf numFmtId="0" fontId="17" fillId="2" borderId="18" xfId="0" applyFont="1" applyFill="1" applyBorder="1" applyAlignment="1" applyProtection="1">
      <alignment horizontal="center" wrapText="1"/>
    </xf>
    <xf numFmtId="168" fontId="5" fillId="2" borderId="9" xfId="1" applyNumberFormat="1" applyFont="1" applyFill="1" applyBorder="1" applyAlignment="1" applyProtection="1">
      <alignment horizontal="center" wrapText="1"/>
    </xf>
    <xf numFmtId="168" fontId="17" fillId="2" borderId="9" xfId="1" applyNumberFormat="1" applyFont="1" applyFill="1" applyBorder="1" applyAlignment="1" applyProtection="1">
      <alignment horizontal="center" wrapText="1"/>
    </xf>
    <xf numFmtId="0" fontId="5" fillId="3" borderId="18" xfId="0" applyFont="1" applyFill="1" applyBorder="1" applyAlignment="1" applyProtection="1">
      <protection locked="0"/>
    </xf>
    <xf numFmtId="0" fontId="27" fillId="2" borderId="9" xfId="0" applyFont="1" applyFill="1" applyBorder="1" applyAlignment="1" applyProtection="1">
      <alignment horizontal="center" vertical="center" wrapText="1"/>
    </xf>
    <xf numFmtId="0" fontId="5" fillId="2" borderId="0" xfId="0" applyFont="1" applyFill="1" applyBorder="1" applyAlignment="1" applyProtection="1">
      <alignment horizontal="left" indent="1"/>
    </xf>
    <xf numFmtId="0" fontId="26" fillId="2" borderId="0" xfId="0" applyFont="1" applyFill="1" applyBorder="1" applyAlignment="1" applyProtection="1">
      <alignment horizontal="left" indent="1"/>
    </xf>
    <xf numFmtId="0" fontId="26" fillId="2" borderId="0" xfId="0" applyFont="1" applyFill="1" applyBorder="1" applyAlignment="1" applyProtection="1"/>
    <xf numFmtId="0" fontId="26" fillId="3" borderId="16" xfId="0" applyFont="1" applyFill="1" applyBorder="1" applyAlignment="1" applyProtection="1">
      <protection locked="0"/>
    </xf>
    <xf numFmtId="0" fontId="26" fillId="2" borderId="0" xfId="0" applyFont="1" applyFill="1" applyBorder="1" applyAlignment="1" applyProtection="1">
      <alignment horizontal="left"/>
    </xf>
    <xf numFmtId="0" fontId="26" fillId="2" borderId="0" xfId="0" applyFont="1" applyFill="1" applyBorder="1" applyProtection="1"/>
    <xf numFmtId="0" fontId="9" fillId="2" borderId="0" xfId="0" applyFont="1" applyFill="1" applyAlignment="1">
      <alignment vertical="center"/>
    </xf>
    <xf numFmtId="0" fontId="7" fillId="2" borderId="0" xfId="0" applyFont="1" applyFill="1" applyAlignment="1">
      <alignment horizontal="left" wrapText="1"/>
    </xf>
    <xf numFmtId="0" fontId="5" fillId="3" borderId="9" xfId="0" applyFont="1" applyFill="1" applyBorder="1" applyAlignment="1" applyProtection="1">
      <alignment horizontal="left"/>
      <protection locked="0"/>
    </xf>
    <xf numFmtId="0" fontId="17" fillId="2" borderId="16" xfId="0" applyFont="1" applyFill="1" applyBorder="1" applyAlignment="1" applyProtection="1">
      <alignment horizontal="right"/>
    </xf>
    <xf numFmtId="0" fontId="17" fillId="2" borderId="18" xfId="0" applyFont="1" applyFill="1" applyBorder="1" applyAlignment="1" applyProtection="1"/>
    <xf numFmtId="0" fontId="17" fillId="2" borderId="18" xfId="0" applyFont="1" applyFill="1" applyBorder="1" applyAlignment="1" applyProtection="1">
      <alignment horizontal="right"/>
    </xf>
    <xf numFmtId="0" fontId="5" fillId="2" borderId="37" xfId="0" applyFont="1" applyFill="1" applyBorder="1" applyProtection="1"/>
    <xf numFmtId="0" fontId="17" fillId="2" borderId="16" xfId="0" applyFont="1" applyFill="1" applyBorder="1" applyAlignment="1" applyProtection="1">
      <alignment horizontal="left" indent="2"/>
    </xf>
    <xf numFmtId="43" fontId="17" fillId="2" borderId="18" xfId="2" applyFont="1" applyFill="1" applyBorder="1" applyAlignment="1" applyProtection="1">
      <alignment horizontal="left" wrapText="1" indent="2"/>
    </xf>
    <xf numFmtId="0" fontId="17" fillId="2" borderId="17" xfId="0" applyFont="1" applyFill="1" applyBorder="1" applyAlignment="1" applyProtection="1">
      <alignment horizontal="left" indent="2"/>
    </xf>
    <xf numFmtId="0" fontId="17" fillId="2" borderId="18" xfId="0" applyFont="1" applyFill="1" applyBorder="1" applyAlignment="1" applyProtection="1">
      <alignment horizontal="left" indent="2"/>
    </xf>
    <xf numFmtId="0" fontId="22" fillId="2" borderId="18" xfId="0" applyFont="1" applyFill="1" applyBorder="1" applyAlignment="1" applyProtection="1">
      <alignment horizontal="left" wrapText="1" indent="2"/>
    </xf>
    <xf numFmtId="43" fontId="17" fillId="2" borderId="20" xfId="2" applyFont="1" applyFill="1" applyBorder="1" applyAlignment="1" applyProtection="1">
      <alignment horizontal="left" wrapText="1" indent="2"/>
    </xf>
    <xf numFmtId="0" fontId="9" fillId="2" borderId="0" xfId="0" applyFont="1" applyFill="1" applyAlignment="1">
      <alignment horizontal="left" wrapText="1"/>
    </xf>
    <xf numFmtId="0" fontId="24" fillId="2" borderId="0" xfId="0" applyFont="1" applyFill="1" applyBorder="1" applyAlignment="1" applyProtection="1">
      <alignment vertical="center"/>
    </xf>
    <xf numFmtId="0" fontId="29" fillId="2" borderId="0" xfId="0" applyFont="1" applyFill="1" applyAlignment="1">
      <alignment vertical="center"/>
    </xf>
    <xf numFmtId="0" fontId="7" fillId="2" borderId="0" xfId="0" applyFont="1" applyFill="1" applyAlignment="1"/>
    <xf numFmtId="0" fontId="29" fillId="2" borderId="0" xfId="0" applyFont="1" applyFill="1" applyAlignment="1"/>
    <xf numFmtId="0" fontId="17" fillId="7" borderId="19" xfId="0" applyFont="1" applyFill="1" applyBorder="1" applyAlignment="1" applyProtection="1">
      <alignment horizontal="center" wrapText="1"/>
    </xf>
    <xf numFmtId="0" fontId="17" fillId="7" borderId="18" xfId="0" applyFont="1" applyFill="1" applyBorder="1" applyAlignment="1" applyProtection="1">
      <alignment horizontal="center" wrapText="1"/>
    </xf>
    <xf numFmtId="0" fontId="17" fillId="7" borderId="20" xfId="0" applyFont="1" applyFill="1" applyBorder="1" applyAlignment="1" applyProtection="1">
      <alignment horizontal="center" wrapText="1"/>
    </xf>
    <xf numFmtId="0" fontId="7" fillId="2" borderId="9" xfId="0" applyFont="1" applyFill="1" applyBorder="1" applyProtection="1"/>
    <xf numFmtId="0" fontId="0" fillId="0" borderId="0" xfId="0" applyFill="1" applyBorder="1"/>
    <xf numFmtId="0" fontId="25" fillId="0" borderId="0" xfId="0" applyFont="1" applyFill="1" applyBorder="1"/>
    <xf numFmtId="0" fontId="30" fillId="0" borderId="0" xfId="0" applyFont="1" applyFill="1" applyBorder="1"/>
    <xf numFmtId="0" fontId="31" fillId="0" borderId="0" xfId="0" applyFont="1" applyFill="1" applyBorder="1"/>
    <xf numFmtId="0" fontId="29" fillId="2" borderId="0" xfId="0" applyFont="1" applyFill="1"/>
    <xf numFmtId="0" fontId="29" fillId="2" borderId="0" xfId="0" applyFont="1" applyFill="1" applyAlignment="1">
      <alignment horizontal="left" vertical="center" indent="1"/>
    </xf>
    <xf numFmtId="0" fontId="32" fillId="2" borderId="0" xfId="0" applyFont="1" applyFill="1" applyAlignment="1"/>
    <xf numFmtId="0" fontId="29" fillId="2" borderId="1" xfId="0" applyFont="1" applyFill="1" applyBorder="1" applyAlignment="1">
      <alignment horizontal="left" wrapText="1"/>
    </xf>
    <xf numFmtId="0" fontId="29" fillId="2" borderId="2" xfId="0" applyFont="1" applyFill="1" applyBorder="1" applyAlignment="1">
      <alignment horizontal="left" wrapText="1"/>
    </xf>
    <xf numFmtId="0" fontId="33" fillId="2" borderId="2" xfId="0" applyFont="1" applyFill="1" applyBorder="1" applyAlignment="1">
      <alignment wrapText="1"/>
    </xf>
    <xf numFmtId="0" fontId="33" fillId="2" borderId="3" xfId="0" applyFont="1" applyFill="1" applyBorder="1" applyAlignment="1">
      <alignment wrapText="1"/>
    </xf>
    <xf numFmtId="0" fontId="33" fillId="2" borderId="0" xfId="0" applyFont="1" applyFill="1" applyAlignment="1">
      <alignment wrapText="1"/>
    </xf>
    <xf numFmtId="0" fontId="29" fillId="2" borderId="0" xfId="0" applyFont="1" applyFill="1" applyBorder="1" applyAlignment="1"/>
    <xf numFmtId="0" fontId="26" fillId="3" borderId="34" xfId="0" applyFont="1" applyFill="1" applyBorder="1" applyAlignment="1" applyProtection="1">
      <alignment horizontal="center" vertical="center"/>
      <protection locked="0"/>
    </xf>
    <xf numFmtId="0" fontId="29" fillId="2" borderId="0" xfId="0" applyFont="1" applyFill="1" applyAlignment="1">
      <alignment horizontal="left" wrapText="1"/>
    </xf>
    <xf numFmtId="0" fontId="29" fillId="2" borderId="0" xfId="0" applyFont="1" applyFill="1" applyBorder="1" applyAlignment="1">
      <alignment horizontal="left" wrapText="1"/>
    </xf>
    <xf numFmtId="0" fontId="26" fillId="3" borderId="35" xfId="0" applyFont="1" applyFill="1" applyBorder="1" applyAlignment="1" applyProtection="1">
      <alignment horizontal="center" vertical="center"/>
      <protection locked="0"/>
    </xf>
    <xf numFmtId="9" fontId="26" fillId="2" borderId="35" xfId="3" applyFont="1" applyFill="1" applyBorder="1" applyAlignment="1" applyProtection="1">
      <alignment horizontal="center" vertical="center"/>
      <protection locked="0"/>
    </xf>
    <xf numFmtId="165" fontId="26" fillId="3" borderId="35" xfId="2" applyNumberFormat="1" applyFont="1" applyFill="1" applyBorder="1" applyAlignment="1" applyProtection="1">
      <alignment horizontal="center"/>
      <protection locked="0"/>
    </xf>
    <xf numFmtId="0" fontId="29" fillId="2" borderId="7" xfId="0" applyFont="1" applyFill="1" applyBorder="1" applyAlignment="1">
      <alignment horizontal="left" wrapText="1"/>
    </xf>
    <xf numFmtId="165" fontId="26" fillId="2" borderId="36" xfId="2" applyNumberFormat="1" applyFont="1" applyFill="1" applyBorder="1" applyAlignment="1" applyProtection="1">
      <alignment horizontal="center" vertical="center"/>
      <protection locked="0"/>
    </xf>
    <xf numFmtId="9" fontId="26" fillId="2" borderId="0" xfId="3" applyFont="1" applyFill="1" applyBorder="1" applyAlignment="1" applyProtection="1">
      <alignment horizontal="center" vertical="center"/>
      <protection locked="0"/>
    </xf>
    <xf numFmtId="0" fontId="0" fillId="2" borderId="0" xfId="0" applyFill="1" applyBorder="1" applyAlignment="1">
      <alignment horizontal="center"/>
    </xf>
    <xf numFmtId="167" fontId="0" fillId="2" borderId="0" xfId="3" applyNumberFormat="1" applyFont="1" applyFill="1" applyBorder="1" applyAlignment="1">
      <alignment horizontal="center"/>
    </xf>
    <xf numFmtId="0" fontId="29" fillId="2" borderId="0" xfId="0" applyFont="1" applyFill="1" applyAlignment="1">
      <alignment horizontal="left"/>
    </xf>
    <xf numFmtId="43" fontId="0" fillId="2" borderId="0" xfId="2" applyFont="1" applyFill="1"/>
    <xf numFmtId="0" fontId="2" fillId="2" borderId="0" xfId="0" applyFont="1" applyFill="1"/>
    <xf numFmtId="0" fontId="0" fillId="2" borderId="0" xfId="0" applyFont="1" applyFill="1" applyAlignment="1">
      <alignment horizontal="center"/>
    </xf>
    <xf numFmtId="43" fontId="0" fillId="2" borderId="0" xfId="0" applyNumberFormat="1" applyFont="1" applyFill="1"/>
    <xf numFmtId="0" fontId="0" fillId="2" borderId="0" xfId="0" applyFont="1" applyFill="1" applyBorder="1"/>
    <xf numFmtId="0" fontId="29" fillId="2" borderId="0" xfId="0" applyFont="1" applyFill="1" applyAlignment="1">
      <alignment horizontal="left" vertical="top" wrapText="1"/>
    </xf>
    <xf numFmtId="9" fontId="5" fillId="2" borderId="18" xfId="3" applyFont="1" applyFill="1" applyBorder="1" applyAlignment="1" applyProtection="1">
      <alignment horizontal="center" vertical="center"/>
    </xf>
    <xf numFmtId="44" fontId="0" fillId="0" borderId="0" xfId="0" applyNumberFormat="1" applyFont="1"/>
    <xf numFmtId="0" fontId="5" fillId="2" borderId="0" xfId="0" applyFont="1" applyFill="1" applyBorder="1" applyAlignment="1" applyProtection="1">
      <alignment horizontal="right" vertical="center"/>
    </xf>
    <xf numFmtId="0" fontId="5" fillId="2" borderId="0" xfId="0" applyFont="1" applyFill="1" applyBorder="1" applyAlignment="1" applyProtection="1">
      <alignment vertical="center"/>
    </xf>
    <xf numFmtId="0" fontId="5" fillId="2" borderId="11" xfId="0" applyFont="1" applyFill="1" applyBorder="1" applyAlignment="1" applyProtection="1">
      <alignment horizontal="right" vertical="center"/>
    </xf>
    <xf numFmtId="0" fontId="29" fillId="2" borderId="4" xfId="0" applyFont="1" applyFill="1" applyBorder="1" applyAlignment="1">
      <alignment horizontal="left" wrapText="1"/>
    </xf>
    <xf numFmtId="0" fontId="29" fillId="2" borderId="0" xfId="0" applyFont="1" applyFill="1" applyBorder="1" applyAlignment="1">
      <alignment horizontal="left" wrapText="1"/>
    </xf>
    <xf numFmtId="0" fontId="29" fillId="2" borderId="6" xfId="0" applyFont="1" applyFill="1" applyBorder="1" applyAlignment="1">
      <alignment horizontal="left" wrapText="1"/>
    </xf>
    <xf numFmtId="0" fontId="29" fillId="2" borderId="7" xfId="0" applyFont="1" applyFill="1" applyBorder="1" applyAlignment="1">
      <alignment horizontal="left" wrapText="1"/>
    </xf>
    <xf numFmtId="0" fontId="7" fillId="2" borderId="0" xfId="0" applyFont="1" applyFill="1" applyAlignment="1">
      <alignment horizontal="left" vertical="center" wrapText="1" indent="1"/>
    </xf>
    <xf numFmtId="0" fontId="29" fillId="2" borderId="0" xfId="0" applyFont="1" applyFill="1" applyAlignment="1">
      <alignment horizontal="left" vertical="top" wrapText="1"/>
    </xf>
    <xf numFmtId="0" fontId="8" fillId="2" borderId="0" xfId="0" applyFont="1" applyFill="1" applyBorder="1" applyAlignment="1">
      <alignment horizontal="center" vertical="center" wrapText="1"/>
    </xf>
    <xf numFmtId="0" fontId="7" fillId="2" borderId="0" xfId="0" applyFont="1" applyFill="1" applyAlignment="1">
      <alignment horizontal="left" vertical="center" wrapText="1"/>
    </xf>
    <xf numFmtId="0" fontId="33" fillId="2" borderId="2" xfId="0" applyFont="1" applyFill="1" applyBorder="1" applyAlignment="1">
      <alignment horizontal="center" wrapText="1"/>
    </xf>
    <xf numFmtId="0" fontId="29" fillId="2" borderId="4" xfId="0" applyFont="1" applyFill="1" applyBorder="1" applyAlignment="1">
      <alignment horizontal="left"/>
    </xf>
    <xf numFmtId="0" fontId="29" fillId="2" borderId="0" xfId="0" applyFont="1" applyFill="1" applyBorder="1" applyAlignment="1">
      <alignment horizontal="left"/>
    </xf>
    <xf numFmtId="0" fontId="26" fillId="2" borderId="0" xfId="0" applyFont="1" applyFill="1" applyBorder="1" applyAlignment="1" applyProtection="1">
      <alignment horizontal="left" wrapText="1" indent="1"/>
    </xf>
    <xf numFmtId="0" fontId="18" fillId="2" borderId="0" xfId="0" applyFont="1" applyFill="1" applyBorder="1" applyAlignment="1" applyProtection="1">
      <alignment horizontal="center" wrapText="1"/>
    </xf>
    <xf numFmtId="0" fontId="5" fillId="2" borderId="0" xfId="0" applyFont="1" applyFill="1" applyBorder="1" applyAlignment="1" applyProtection="1">
      <alignment horizontal="left" indent="2"/>
    </xf>
    <xf numFmtId="0" fontId="5" fillId="2" borderId="16" xfId="0" applyFont="1" applyFill="1" applyBorder="1" applyAlignment="1" applyProtection="1">
      <alignment horizontal="left" indent="2"/>
    </xf>
    <xf numFmtId="0" fontId="5" fillId="2" borderId="14" xfId="0" applyFont="1" applyFill="1" applyBorder="1" applyAlignment="1" applyProtection="1">
      <alignment horizontal="left" indent="2"/>
    </xf>
    <xf numFmtId="0" fontId="5" fillId="2" borderId="11" xfId="0" applyFont="1" applyFill="1" applyBorder="1" applyAlignment="1" applyProtection="1">
      <alignment horizontal="left" indent="2"/>
    </xf>
    <xf numFmtId="0" fontId="5" fillId="2" borderId="12" xfId="0" applyFont="1" applyFill="1" applyBorder="1" applyAlignment="1" applyProtection="1">
      <alignment horizontal="left" indent="2"/>
    </xf>
    <xf numFmtId="0" fontId="5" fillId="3" borderId="16" xfId="0" applyFont="1" applyFill="1" applyBorder="1" applyAlignment="1" applyProtection="1">
      <alignment horizontal="left"/>
      <protection locked="0"/>
    </xf>
    <xf numFmtId="0" fontId="5" fillId="3" borderId="18" xfId="0" applyFont="1" applyFill="1" applyBorder="1" applyAlignment="1" applyProtection="1">
      <alignment horizontal="left"/>
      <protection locked="0"/>
    </xf>
    <xf numFmtId="0" fontId="26" fillId="2" borderId="0" xfId="0" applyFont="1" applyFill="1" applyBorder="1" applyAlignment="1" applyProtection="1">
      <alignment horizontal="left" vertical="center" indent="2"/>
    </xf>
    <xf numFmtId="0" fontId="18" fillId="2" borderId="0" xfId="0" applyFont="1" applyFill="1" applyBorder="1" applyAlignment="1" applyProtection="1">
      <alignment horizontal="left" vertical="center" indent="2"/>
    </xf>
    <xf numFmtId="0" fontId="5" fillId="3" borderId="9" xfId="0" applyFont="1" applyFill="1" applyBorder="1" applyAlignment="1" applyProtection="1">
      <alignment horizontal="left"/>
      <protection locked="0"/>
    </xf>
    <xf numFmtId="0" fontId="5" fillId="3" borderId="19" xfId="0" applyFont="1" applyFill="1" applyBorder="1" applyAlignment="1" applyProtection="1">
      <alignment horizontal="left"/>
      <protection locked="0"/>
    </xf>
    <xf numFmtId="0" fontId="5" fillId="3" borderId="20" xfId="0" applyFont="1" applyFill="1" applyBorder="1" applyAlignment="1" applyProtection="1">
      <alignment horizontal="left"/>
      <protection locked="0"/>
    </xf>
    <xf numFmtId="0" fontId="19"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indent="2"/>
    </xf>
    <xf numFmtId="0" fontId="5" fillId="3" borderId="22" xfId="0" applyFont="1" applyFill="1" applyBorder="1" applyAlignment="1" applyProtection="1">
      <alignment horizontal="left"/>
      <protection locked="0"/>
    </xf>
    <xf numFmtId="0" fontId="17" fillId="2" borderId="19"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20" xfId="0" applyFont="1" applyFill="1" applyBorder="1" applyAlignment="1" applyProtection="1">
      <alignment horizontal="center" vertical="center" wrapText="1"/>
    </xf>
    <xf numFmtId="0" fontId="15" fillId="3" borderId="18" xfId="4" applyFont="1" applyFill="1" applyBorder="1" applyAlignment="1" applyProtection="1">
      <alignment horizontal="left"/>
      <protection locked="0"/>
    </xf>
    <xf numFmtId="0" fontId="17" fillId="2" borderId="9" xfId="0" applyFont="1" applyFill="1" applyBorder="1" applyAlignment="1" applyProtection="1">
      <alignment horizontal="center" vertical="center" wrapText="1"/>
    </xf>
    <xf numFmtId="49" fontId="26" fillId="3" borderId="18" xfId="0" applyNumberFormat="1" applyFont="1" applyFill="1" applyBorder="1" applyAlignment="1" applyProtection="1">
      <alignment horizontal="center"/>
      <protection locked="0"/>
    </xf>
    <xf numFmtId="0" fontId="5" fillId="2" borderId="0" xfId="0" applyFont="1" applyFill="1" applyBorder="1" applyAlignment="1" applyProtection="1">
      <alignment horizontal="right"/>
    </xf>
    <xf numFmtId="0" fontId="5" fillId="2" borderId="11" xfId="0" applyFont="1" applyFill="1" applyBorder="1" applyAlignment="1" applyProtection="1">
      <alignment horizontal="right"/>
    </xf>
    <xf numFmtId="0" fontId="5" fillId="2" borderId="0" xfId="0" applyFont="1" applyFill="1" applyBorder="1" applyAlignment="1" applyProtection="1">
      <alignment horizontal="center"/>
    </xf>
  </cellXfs>
  <cellStyles count="5">
    <cellStyle name="Comma" xfId="2" builtinId="3"/>
    <cellStyle name="Currency" xfId="1"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13</xdr:col>
      <xdr:colOff>285754</xdr:colOff>
      <xdr:row>105</xdr:row>
      <xdr:rowOff>0</xdr:rowOff>
    </xdr:from>
    <xdr:to>
      <xdr:col>14</xdr:col>
      <xdr:colOff>561975</xdr:colOff>
      <xdr:row>111</xdr:row>
      <xdr:rowOff>142876</xdr:rowOff>
    </xdr:to>
    <xdr:cxnSp macro="">
      <xdr:nvCxnSpPr>
        <xdr:cNvPr id="44" name="Straight Arrow Connector 43"/>
        <xdr:cNvCxnSpPr/>
      </xdr:nvCxnSpPr>
      <xdr:spPr>
        <a:xfrm flipH="1">
          <a:off x="7829554" y="20802600"/>
          <a:ext cx="885821" cy="1095376"/>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xdr:colOff>
      <xdr:row>202</xdr:row>
      <xdr:rowOff>180975</xdr:rowOff>
    </xdr:from>
    <xdr:to>
      <xdr:col>15</xdr:col>
      <xdr:colOff>66675</xdr:colOff>
      <xdr:row>207</xdr:row>
      <xdr:rowOff>161806</xdr:rowOff>
    </xdr:to>
    <xdr:pic>
      <xdr:nvPicPr>
        <xdr:cNvPr id="10" name="Picture 9"/>
        <xdr:cNvPicPr>
          <a:picLocks noChangeAspect="1"/>
        </xdr:cNvPicPr>
      </xdr:nvPicPr>
      <xdr:blipFill>
        <a:blip xmlns:r="http://schemas.openxmlformats.org/officeDocument/2006/relationships" r:embed="rId1"/>
        <a:stretch>
          <a:fillRect/>
        </a:stretch>
      </xdr:blipFill>
      <xdr:spPr>
        <a:xfrm>
          <a:off x="381000" y="37471350"/>
          <a:ext cx="8582025" cy="933331"/>
        </a:xfrm>
        <a:prstGeom prst="rect">
          <a:avLst/>
        </a:prstGeom>
      </xdr:spPr>
    </xdr:pic>
    <xdr:clientData/>
  </xdr:twoCellAnchor>
  <xdr:twoCellAnchor editAs="oneCell">
    <xdr:from>
      <xdr:col>1</xdr:col>
      <xdr:colOff>57150</xdr:colOff>
      <xdr:row>42</xdr:row>
      <xdr:rowOff>44502</xdr:rowOff>
    </xdr:from>
    <xdr:to>
      <xdr:col>14</xdr:col>
      <xdr:colOff>409577</xdr:colOff>
      <xdr:row>46</xdr:row>
      <xdr:rowOff>419099</xdr:rowOff>
    </xdr:to>
    <xdr:pic>
      <xdr:nvPicPr>
        <xdr:cNvPr id="30" name="Picture 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8559852"/>
          <a:ext cx="8277226" cy="1136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193</xdr:row>
      <xdr:rowOff>104775</xdr:rowOff>
    </xdr:from>
    <xdr:to>
      <xdr:col>15</xdr:col>
      <xdr:colOff>435501</xdr:colOff>
      <xdr:row>199</xdr:row>
      <xdr:rowOff>104775</xdr:rowOff>
    </xdr:to>
    <xdr:pic>
      <xdr:nvPicPr>
        <xdr:cNvPr id="52" name="Picture 5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27098625"/>
          <a:ext cx="8969901"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152400</xdr:colOff>
      <xdr:row>111</xdr:row>
      <xdr:rowOff>142875</xdr:rowOff>
    </xdr:from>
    <xdr:to>
      <xdr:col>13</xdr:col>
      <xdr:colOff>485657</xdr:colOff>
      <xdr:row>123</xdr:row>
      <xdr:rowOff>142589</xdr:rowOff>
    </xdr:to>
    <xdr:pic>
      <xdr:nvPicPr>
        <xdr:cNvPr id="16" name="Picture 15"/>
        <xdr:cNvPicPr>
          <a:picLocks noChangeAspect="1"/>
        </xdr:cNvPicPr>
      </xdr:nvPicPr>
      <xdr:blipFill>
        <a:blip xmlns:r="http://schemas.openxmlformats.org/officeDocument/2006/relationships" r:embed="rId4"/>
        <a:stretch>
          <a:fillRect/>
        </a:stretch>
      </xdr:blipFill>
      <xdr:spPr>
        <a:xfrm>
          <a:off x="7086600" y="21897975"/>
          <a:ext cx="942857" cy="2285714"/>
        </a:xfrm>
        <a:prstGeom prst="rect">
          <a:avLst/>
        </a:prstGeom>
      </xdr:spPr>
    </xdr:pic>
    <xdr:clientData/>
  </xdr:twoCellAnchor>
  <xdr:twoCellAnchor editAs="oneCell">
    <xdr:from>
      <xdr:col>1</xdr:col>
      <xdr:colOff>0</xdr:colOff>
      <xdr:row>112</xdr:row>
      <xdr:rowOff>0</xdr:rowOff>
    </xdr:from>
    <xdr:to>
      <xdr:col>9</xdr:col>
      <xdr:colOff>437486</xdr:colOff>
      <xdr:row>129</xdr:row>
      <xdr:rowOff>85310</xdr:rowOff>
    </xdr:to>
    <xdr:pic>
      <xdr:nvPicPr>
        <xdr:cNvPr id="20" name="Picture 19"/>
        <xdr:cNvPicPr>
          <a:picLocks noChangeAspect="1"/>
        </xdr:cNvPicPr>
      </xdr:nvPicPr>
      <xdr:blipFill>
        <a:blip xmlns:r="http://schemas.openxmlformats.org/officeDocument/2006/relationships" r:embed="rId5"/>
        <a:stretch>
          <a:fillRect/>
        </a:stretch>
      </xdr:blipFill>
      <xdr:spPr>
        <a:xfrm>
          <a:off x="228600" y="21945600"/>
          <a:ext cx="5314286" cy="3323810"/>
        </a:xfrm>
        <a:prstGeom prst="rect">
          <a:avLst/>
        </a:prstGeom>
      </xdr:spPr>
    </xdr:pic>
    <xdr:clientData/>
  </xdr:twoCellAnchor>
  <xdr:twoCellAnchor>
    <xdr:from>
      <xdr:col>1</xdr:col>
      <xdr:colOff>304800</xdr:colOff>
      <xdr:row>113</xdr:row>
      <xdr:rowOff>152400</xdr:rowOff>
    </xdr:from>
    <xdr:to>
      <xdr:col>9</xdr:col>
      <xdr:colOff>409575</xdr:colOff>
      <xdr:row>117</xdr:row>
      <xdr:rowOff>28575</xdr:rowOff>
    </xdr:to>
    <xdr:sp macro="" textlink="">
      <xdr:nvSpPr>
        <xdr:cNvPr id="23" name="Rectangle 22"/>
        <xdr:cNvSpPr/>
      </xdr:nvSpPr>
      <xdr:spPr>
        <a:xfrm>
          <a:off x="533400" y="22288500"/>
          <a:ext cx="4981575" cy="6381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0</xdr:colOff>
      <xdr:row>113</xdr:row>
      <xdr:rowOff>38100</xdr:rowOff>
    </xdr:from>
    <xdr:to>
      <xdr:col>3</xdr:col>
      <xdr:colOff>9525</xdr:colOff>
      <xdr:row>114</xdr:row>
      <xdr:rowOff>133350</xdr:rowOff>
    </xdr:to>
    <xdr:cxnSp macro="">
      <xdr:nvCxnSpPr>
        <xdr:cNvPr id="25" name="Straight Arrow Connector 24"/>
        <xdr:cNvCxnSpPr/>
      </xdr:nvCxnSpPr>
      <xdr:spPr>
        <a:xfrm flipH="1">
          <a:off x="1447800" y="22174200"/>
          <a:ext cx="9525" cy="2857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504825</xdr:colOff>
      <xdr:row>113</xdr:row>
      <xdr:rowOff>9525</xdr:rowOff>
    </xdr:from>
    <xdr:to>
      <xdr:col>8</xdr:col>
      <xdr:colOff>514350</xdr:colOff>
      <xdr:row>114</xdr:row>
      <xdr:rowOff>104775</xdr:rowOff>
    </xdr:to>
    <xdr:cxnSp macro="">
      <xdr:nvCxnSpPr>
        <xdr:cNvPr id="38" name="Straight Arrow Connector 37"/>
        <xdr:cNvCxnSpPr/>
      </xdr:nvCxnSpPr>
      <xdr:spPr>
        <a:xfrm flipH="1">
          <a:off x="5000625" y="22145625"/>
          <a:ext cx="9525" cy="2857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238125</xdr:colOff>
      <xdr:row>111</xdr:row>
      <xdr:rowOff>180975</xdr:rowOff>
    </xdr:from>
    <xdr:to>
      <xdr:col>7</xdr:col>
      <xdr:colOff>247650</xdr:colOff>
      <xdr:row>113</xdr:row>
      <xdr:rowOff>85725</xdr:rowOff>
    </xdr:to>
    <xdr:cxnSp macro="">
      <xdr:nvCxnSpPr>
        <xdr:cNvPr id="40" name="Straight Arrow Connector 39"/>
        <xdr:cNvCxnSpPr/>
      </xdr:nvCxnSpPr>
      <xdr:spPr>
        <a:xfrm flipH="1">
          <a:off x="4124325" y="21936075"/>
          <a:ext cx="9525" cy="2857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113</xdr:row>
      <xdr:rowOff>19050</xdr:rowOff>
    </xdr:from>
    <xdr:to>
      <xdr:col>6</xdr:col>
      <xdr:colOff>104775</xdr:colOff>
      <xdr:row>114</xdr:row>
      <xdr:rowOff>114300</xdr:rowOff>
    </xdr:to>
    <xdr:cxnSp macro="">
      <xdr:nvCxnSpPr>
        <xdr:cNvPr id="41" name="Straight Arrow Connector 40"/>
        <xdr:cNvCxnSpPr/>
      </xdr:nvCxnSpPr>
      <xdr:spPr>
        <a:xfrm flipH="1">
          <a:off x="3371850" y="22155150"/>
          <a:ext cx="9525" cy="2857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114300</xdr:colOff>
      <xdr:row>113</xdr:row>
      <xdr:rowOff>28575</xdr:rowOff>
    </xdr:from>
    <xdr:to>
      <xdr:col>5</xdr:col>
      <xdr:colOff>123825</xdr:colOff>
      <xdr:row>114</xdr:row>
      <xdr:rowOff>123825</xdr:rowOff>
    </xdr:to>
    <xdr:cxnSp macro="">
      <xdr:nvCxnSpPr>
        <xdr:cNvPr id="42" name="Straight Arrow Connector 41"/>
        <xdr:cNvCxnSpPr/>
      </xdr:nvCxnSpPr>
      <xdr:spPr>
        <a:xfrm flipH="1">
          <a:off x="2781300" y="22164675"/>
          <a:ext cx="9525" cy="2857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19051</xdr:colOff>
      <xdr:row>127</xdr:row>
      <xdr:rowOff>142875</xdr:rowOff>
    </xdr:from>
    <xdr:to>
      <xdr:col>6</xdr:col>
      <xdr:colOff>409575</xdr:colOff>
      <xdr:row>129</xdr:row>
      <xdr:rowOff>161925</xdr:rowOff>
    </xdr:to>
    <xdr:cxnSp macro="">
      <xdr:nvCxnSpPr>
        <xdr:cNvPr id="47" name="Straight Arrow Connector 46"/>
        <xdr:cNvCxnSpPr/>
      </xdr:nvCxnSpPr>
      <xdr:spPr>
        <a:xfrm flipV="1">
          <a:off x="2686051" y="24945975"/>
          <a:ext cx="1000124" cy="4000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219075</xdr:colOff>
      <xdr:row>137</xdr:row>
      <xdr:rowOff>209549</xdr:rowOff>
    </xdr:from>
    <xdr:ext cx="912443" cy="1057275"/>
    <xdr:pic>
      <xdr:nvPicPr>
        <xdr:cNvPr id="50" name="Pictur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372475" y="27412949"/>
          <a:ext cx="912443" cy="1057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123825</xdr:colOff>
      <xdr:row>142</xdr:row>
      <xdr:rowOff>0</xdr:rowOff>
    </xdr:from>
    <xdr:to>
      <xdr:col>14</xdr:col>
      <xdr:colOff>38100</xdr:colOff>
      <xdr:row>143</xdr:row>
      <xdr:rowOff>47625</xdr:rowOff>
    </xdr:to>
    <xdr:sp macro="" textlink="">
      <xdr:nvSpPr>
        <xdr:cNvPr id="57" name="Oval 56"/>
        <xdr:cNvSpPr/>
      </xdr:nvSpPr>
      <xdr:spPr>
        <a:xfrm>
          <a:off x="7667625" y="28336875"/>
          <a:ext cx="52387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9525</xdr:colOff>
      <xdr:row>137</xdr:row>
      <xdr:rowOff>219075</xdr:rowOff>
    </xdr:from>
    <xdr:to>
      <xdr:col>6</xdr:col>
      <xdr:colOff>600075</xdr:colOff>
      <xdr:row>139</xdr:row>
      <xdr:rowOff>9525</xdr:rowOff>
    </xdr:to>
    <xdr:sp macro="" textlink="">
      <xdr:nvSpPr>
        <xdr:cNvPr id="58" name="Rectangle 57"/>
        <xdr:cNvSpPr/>
      </xdr:nvSpPr>
      <xdr:spPr>
        <a:xfrm>
          <a:off x="3286125" y="27422475"/>
          <a:ext cx="590550" cy="3524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0</xdr:colOff>
      <xdr:row>139</xdr:row>
      <xdr:rowOff>0</xdr:rowOff>
    </xdr:from>
    <xdr:to>
      <xdr:col>7</xdr:col>
      <xdr:colOff>0</xdr:colOff>
      <xdr:row>140</xdr:row>
      <xdr:rowOff>9525</xdr:rowOff>
    </xdr:to>
    <xdr:sp macro="" textlink="">
      <xdr:nvSpPr>
        <xdr:cNvPr id="59" name="Rectangle 58"/>
        <xdr:cNvSpPr/>
      </xdr:nvSpPr>
      <xdr:spPr>
        <a:xfrm>
          <a:off x="3276600" y="27765375"/>
          <a:ext cx="609600"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0</xdr:colOff>
      <xdr:row>141</xdr:row>
      <xdr:rowOff>0</xdr:rowOff>
    </xdr:from>
    <xdr:to>
      <xdr:col>7</xdr:col>
      <xdr:colOff>0</xdr:colOff>
      <xdr:row>142</xdr:row>
      <xdr:rowOff>9525</xdr:rowOff>
    </xdr:to>
    <xdr:sp macro="" textlink="">
      <xdr:nvSpPr>
        <xdr:cNvPr id="60" name="Rectangle 59"/>
        <xdr:cNvSpPr/>
      </xdr:nvSpPr>
      <xdr:spPr>
        <a:xfrm>
          <a:off x="3276600" y="28146375"/>
          <a:ext cx="609600"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13</xdr:col>
      <xdr:colOff>466725</xdr:colOff>
      <xdr:row>141</xdr:row>
      <xdr:rowOff>161925</xdr:rowOff>
    </xdr:from>
    <xdr:to>
      <xdr:col>14</xdr:col>
      <xdr:colOff>485775</xdr:colOff>
      <xdr:row>143</xdr:row>
      <xdr:rowOff>104776</xdr:rowOff>
    </xdr:to>
    <xdr:cxnSp macro="">
      <xdr:nvCxnSpPr>
        <xdr:cNvPr id="66" name="Curved Connector 65"/>
        <xdr:cNvCxnSpPr/>
      </xdr:nvCxnSpPr>
      <xdr:spPr>
        <a:xfrm flipV="1">
          <a:off x="8010525" y="28308300"/>
          <a:ext cx="628650" cy="323851"/>
        </a:xfrm>
        <a:prstGeom prst="curvedConnector3">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107156</xdr:colOff>
      <xdr:row>107</xdr:row>
      <xdr:rowOff>205686</xdr:rowOff>
    </xdr:from>
    <xdr:to>
      <xdr:col>0</xdr:col>
      <xdr:colOff>359569</xdr:colOff>
      <xdr:row>107</xdr:row>
      <xdr:rowOff>205686</xdr:rowOff>
    </xdr:to>
    <xdr:cxnSp macro="">
      <xdr:nvCxnSpPr>
        <xdr:cNvPr id="72" name="Straight Connector 71"/>
        <xdr:cNvCxnSpPr/>
      </xdr:nvCxnSpPr>
      <xdr:spPr>
        <a:xfrm flipH="1">
          <a:off x="107156" y="21112089"/>
          <a:ext cx="25241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107156</xdr:colOff>
      <xdr:row>107</xdr:row>
      <xdr:rowOff>208359</xdr:rowOff>
    </xdr:from>
    <xdr:to>
      <xdr:col>0</xdr:col>
      <xdr:colOff>107156</xdr:colOff>
      <xdr:row>132</xdr:row>
      <xdr:rowOff>107157</xdr:rowOff>
    </xdr:to>
    <xdr:cxnSp macro="">
      <xdr:nvCxnSpPr>
        <xdr:cNvPr id="77" name="Straight Connector 76"/>
        <xdr:cNvCxnSpPr/>
      </xdr:nvCxnSpPr>
      <xdr:spPr>
        <a:xfrm>
          <a:off x="107156" y="21187172"/>
          <a:ext cx="0" cy="479226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107156</xdr:colOff>
      <xdr:row>132</xdr:row>
      <xdr:rowOff>101203</xdr:rowOff>
    </xdr:from>
    <xdr:to>
      <xdr:col>0</xdr:col>
      <xdr:colOff>440531</xdr:colOff>
      <xdr:row>132</xdr:row>
      <xdr:rowOff>101203</xdr:rowOff>
    </xdr:to>
    <xdr:cxnSp macro="">
      <xdr:nvCxnSpPr>
        <xdr:cNvPr id="80" name="Straight Arrow Connector 79"/>
        <xdr:cNvCxnSpPr/>
      </xdr:nvCxnSpPr>
      <xdr:spPr>
        <a:xfrm>
          <a:off x="107156" y="25973484"/>
          <a:ext cx="333375"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167</xdr:row>
      <xdr:rowOff>0</xdr:rowOff>
    </xdr:from>
    <xdr:to>
      <xdr:col>8</xdr:col>
      <xdr:colOff>8991</xdr:colOff>
      <xdr:row>178</xdr:row>
      <xdr:rowOff>28310</xdr:rowOff>
    </xdr:to>
    <xdr:pic>
      <xdr:nvPicPr>
        <xdr:cNvPr id="3" name="Picture 2"/>
        <xdr:cNvPicPr>
          <a:picLocks noChangeAspect="1"/>
        </xdr:cNvPicPr>
      </xdr:nvPicPr>
      <xdr:blipFill>
        <a:blip xmlns:r="http://schemas.openxmlformats.org/officeDocument/2006/relationships" r:embed="rId7"/>
        <a:stretch>
          <a:fillRect/>
        </a:stretch>
      </xdr:blipFill>
      <xdr:spPr>
        <a:xfrm>
          <a:off x="361950" y="30813375"/>
          <a:ext cx="4276191" cy="2123810"/>
        </a:xfrm>
        <a:prstGeom prst="rect">
          <a:avLst/>
        </a:prstGeom>
      </xdr:spPr>
    </xdr:pic>
    <xdr:clientData/>
  </xdr:twoCellAnchor>
  <xdr:twoCellAnchor>
    <xdr:from>
      <xdr:col>0</xdr:col>
      <xdr:colOff>352425</xdr:colOff>
      <xdr:row>168</xdr:row>
      <xdr:rowOff>114300</xdr:rowOff>
    </xdr:from>
    <xdr:to>
      <xdr:col>7</xdr:col>
      <xdr:colOff>571500</xdr:colOff>
      <xdr:row>171</xdr:row>
      <xdr:rowOff>180975</xdr:rowOff>
    </xdr:to>
    <xdr:sp macro="" textlink="">
      <xdr:nvSpPr>
        <xdr:cNvPr id="5" name="Rectangle 4"/>
        <xdr:cNvSpPr/>
      </xdr:nvSpPr>
      <xdr:spPr>
        <a:xfrm>
          <a:off x="352425" y="31118175"/>
          <a:ext cx="4238625" cy="6381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352426</xdr:colOff>
      <xdr:row>181</xdr:row>
      <xdr:rowOff>35391</xdr:rowOff>
    </xdr:from>
    <xdr:to>
      <xdr:col>13</xdr:col>
      <xdr:colOff>152400</xdr:colOff>
      <xdr:row>189</xdr:row>
      <xdr:rowOff>54805</xdr:rowOff>
    </xdr:to>
    <xdr:pic>
      <xdr:nvPicPr>
        <xdr:cNvPr id="7" name="Picture 6"/>
        <xdr:cNvPicPr>
          <a:picLocks noChangeAspect="1"/>
        </xdr:cNvPicPr>
      </xdr:nvPicPr>
      <xdr:blipFill>
        <a:blip xmlns:r="http://schemas.openxmlformats.org/officeDocument/2006/relationships" r:embed="rId8"/>
        <a:stretch>
          <a:fillRect/>
        </a:stretch>
      </xdr:blipFill>
      <xdr:spPr>
        <a:xfrm>
          <a:off x="352426" y="33515766"/>
          <a:ext cx="7477124" cy="1543414"/>
        </a:xfrm>
        <a:prstGeom prst="rect">
          <a:avLst/>
        </a:prstGeom>
      </xdr:spPr>
    </xdr:pic>
    <xdr:clientData/>
  </xdr:twoCellAnchor>
  <xdr:twoCellAnchor>
    <xdr:from>
      <xdr:col>9</xdr:col>
      <xdr:colOff>104775</xdr:colOff>
      <xdr:row>188</xdr:row>
      <xdr:rowOff>28575</xdr:rowOff>
    </xdr:from>
    <xdr:to>
      <xdr:col>13</xdr:col>
      <xdr:colOff>114300</xdr:colOff>
      <xdr:row>189</xdr:row>
      <xdr:rowOff>9525</xdr:rowOff>
    </xdr:to>
    <xdr:sp macro="" textlink="">
      <xdr:nvSpPr>
        <xdr:cNvPr id="11" name="Rectangle 10"/>
        <xdr:cNvSpPr/>
      </xdr:nvSpPr>
      <xdr:spPr>
        <a:xfrm>
          <a:off x="5343525" y="34842450"/>
          <a:ext cx="2447925" cy="171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342900</xdr:colOff>
      <xdr:row>28</xdr:row>
      <xdr:rowOff>50165</xdr:rowOff>
    </xdr:from>
    <xdr:to>
      <xdr:col>14</xdr:col>
      <xdr:colOff>447675</xdr:colOff>
      <xdr:row>39</xdr:row>
      <xdr:rowOff>190181</xdr:rowOff>
    </xdr:to>
    <xdr:pic>
      <xdr:nvPicPr>
        <xdr:cNvPr id="12" name="Picture 11"/>
        <xdr:cNvPicPr>
          <a:picLocks noChangeAspect="1"/>
        </xdr:cNvPicPr>
      </xdr:nvPicPr>
      <xdr:blipFill>
        <a:blip xmlns:r="http://schemas.openxmlformats.org/officeDocument/2006/relationships" r:embed="rId9"/>
        <a:stretch>
          <a:fillRect/>
        </a:stretch>
      </xdr:blipFill>
      <xdr:spPr>
        <a:xfrm>
          <a:off x="342900" y="5898515"/>
          <a:ext cx="8391525" cy="2235516"/>
        </a:xfrm>
        <a:prstGeom prst="rect">
          <a:avLst/>
        </a:prstGeom>
      </xdr:spPr>
    </xdr:pic>
    <xdr:clientData/>
  </xdr:twoCellAnchor>
  <xdr:twoCellAnchor editAs="oneCell">
    <xdr:from>
      <xdr:col>0</xdr:col>
      <xdr:colOff>352425</xdr:colOff>
      <xdr:row>50</xdr:row>
      <xdr:rowOff>100820</xdr:rowOff>
    </xdr:from>
    <xdr:to>
      <xdr:col>13</xdr:col>
      <xdr:colOff>209550</xdr:colOff>
      <xdr:row>56</xdr:row>
      <xdr:rowOff>95069</xdr:rowOff>
    </xdr:to>
    <xdr:pic>
      <xdr:nvPicPr>
        <xdr:cNvPr id="14" name="Picture 13"/>
        <xdr:cNvPicPr>
          <a:picLocks noChangeAspect="1"/>
        </xdr:cNvPicPr>
      </xdr:nvPicPr>
      <xdr:blipFill>
        <a:blip xmlns:r="http://schemas.openxmlformats.org/officeDocument/2006/relationships" r:embed="rId10"/>
        <a:stretch>
          <a:fillRect/>
        </a:stretch>
      </xdr:blipFill>
      <xdr:spPr>
        <a:xfrm>
          <a:off x="352425" y="10530695"/>
          <a:ext cx="7534275" cy="1137249"/>
        </a:xfrm>
        <a:prstGeom prst="rect">
          <a:avLst/>
        </a:prstGeom>
      </xdr:spPr>
    </xdr:pic>
    <xdr:clientData/>
  </xdr:twoCellAnchor>
  <xdr:twoCellAnchor>
    <xdr:from>
      <xdr:col>10</xdr:col>
      <xdr:colOff>219075</xdr:colOff>
      <xdr:row>50</xdr:row>
      <xdr:rowOff>28575</xdr:rowOff>
    </xdr:from>
    <xdr:to>
      <xdr:col>10</xdr:col>
      <xdr:colOff>495300</xdr:colOff>
      <xdr:row>52</xdr:row>
      <xdr:rowOff>9525</xdr:rowOff>
    </xdr:to>
    <xdr:cxnSp macro="">
      <xdr:nvCxnSpPr>
        <xdr:cNvPr id="17" name="Straight Arrow Connector 16"/>
        <xdr:cNvCxnSpPr/>
      </xdr:nvCxnSpPr>
      <xdr:spPr>
        <a:xfrm flipH="1">
          <a:off x="6067425" y="10458450"/>
          <a:ext cx="276225" cy="3619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xdr:colOff>
      <xdr:row>60</xdr:row>
      <xdr:rowOff>19049</xdr:rowOff>
    </xdr:from>
    <xdr:to>
      <xdr:col>12</xdr:col>
      <xdr:colOff>243034</xdr:colOff>
      <xdr:row>67</xdr:row>
      <xdr:rowOff>0</xdr:rowOff>
    </xdr:to>
    <xdr:pic>
      <xdr:nvPicPr>
        <xdr:cNvPr id="18" name="Picture 17"/>
        <xdr:cNvPicPr>
          <a:picLocks noChangeAspect="1"/>
        </xdr:cNvPicPr>
      </xdr:nvPicPr>
      <xdr:blipFill>
        <a:blip xmlns:r="http://schemas.openxmlformats.org/officeDocument/2006/relationships" r:embed="rId11"/>
        <a:stretch>
          <a:fillRect/>
        </a:stretch>
      </xdr:blipFill>
      <xdr:spPr>
        <a:xfrm>
          <a:off x="381000" y="12353924"/>
          <a:ext cx="6929584" cy="1314451"/>
        </a:xfrm>
        <a:prstGeom prst="rect">
          <a:avLst/>
        </a:prstGeom>
      </xdr:spPr>
    </xdr:pic>
    <xdr:clientData/>
  </xdr:twoCellAnchor>
  <xdr:twoCellAnchor>
    <xdr:from>
      <xdr:col>5</xdr:col>
      <xdr:colOff>28575</xdr:colOff>
      <xdr:row>61</xdr:row>
      <xdr:rowOff>66675</xdr:rowOff>
    </xdr:from>
    <xdr:to>
      <xdr:col>6</xdr:col>
      <xdr:colOff>38100</xdr:colOff>
      <xdr:row>62</xdr:row>
      <xdr:rowOff>9525</xdr:rowOff>
    </xdr:to>
    <xdr:sp macro="" textlink="">
      <xdr:nvSpPr>
        <xdr:cNvPr id="19" name="Rectangle 18"/>
        <xdr:cNvSpPr/>
      </xdr:nvSpPr>
      <xdr:spPr>
        <a:xfrm>
          <a:off x="2828925" y="12592050"/>
          <a:ext cx="619125" cy="1333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28575</xdr:colOff>
      <xdr:row>62</xdr:row>
      <xdr:rowOff>28575</xdr:rowOff>
    </xdr:from>
    <xdr:to>
      <xdr:col>6</xdr:col>
      <xdr:colOff>161925</xdr:colOff>
      <xdr:row>62</xdr:row>
      <xdr:rowOff>161925</xdr:rowOff>
    </xdr:to>
    <xdr:sp macro="" textlink="">
      <xdr:nvSpPr>
        <xdr:cNvPr id="21" name="Rectangle 20"/>
        <xdr:cNvSpPr/>
      </xdr:nvSpPr>
      <xdr:spPr>
        <a:xfrm>
          <a:off x="3438525" y="12744450"/>
          <a:ext cx="133350" cy="1333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266701</xdr:colOff>
      <xdr:row>69</xdr:row>
      <xdr:rowOff>76199</xdr:rowOff>
    </xdr:from>
    <xdr:to>
      <xdr:col>14</xdr:col>
      <xdr:colOff>546911</xdr:colOff>
      <xdr:row>76</xdr:row>
      <xdr:rowOff>85536</xdr:rowOff>
    </xdr:to>
    <xdr:pic>
      <xdr:nvPicPr>
        <xdr:cNvPr id="24" name="Picture 23"/>
        <xdr:cNvPicPr>
          <a:picLocks noChangeAspect="1"/>
        </xdr:cNvPicPr>
      </xdr:nvPicPr>
      <xdr:blipFill>
        <a:blip xmlns:r="http://schemas.openxmlformats.org/officeDocument/2006/relationships" r:embed="rId12"/>
        <a:stretch>
          <a:fillRect/>
        </a:stretch>
      </xdr:blipFill>
      <xdr:spPr>
        <a:xfrm>
          <a:off x="266701" y="14125574"/>
          <a:ext cx="8566960" cy="1342837"/>
        </a:xfrm>
        <a:prstGeom prst="rect">
          <a:avLst/>
        </a:prstGeom>
      </xdr:spPr>
    </xdr:pic>
    <xdr:clientData/>
  </xdr:twoCellAnchor>
  <xdr:twoCellAnchor>
    <xdr:from>
      <xdr:col>9</xdr:col>
      <xdr:colOff>114300</xdr:colOff>
      <xdr:row>69</xdr:row>
      <xdr:rowOff>114300</xdr:rowOff>
    </xdr:from>
    <xdr:to>
      <xdr:col>9</xdr:col>
      <xdr:colOff>314325</xdr:colOff>
      <xdr:row>70</xdr:row>
      <xdr:rowOff>171450</xdr:rowOff>
    </xdr:to>
    <xdr:cxnSp macro="">
      <xdr:nvCxnSpPr>
        <xdr:cNvPr id="27" name="Straight Arrow Connector 26"/>
        <xdr:cNvCxnSpPr/>
      </xdr:nvCxnSpPr>
      <xdr:spPr>
        <a:xfrm flipH="1">
          <a:off x="5353050" y="14163675"/>
          <a:ext cx="200025" cy="2476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295275</xdr:colOff>
      <xdr:row>78</xdr:row>
      <xdr:rowOff>95250</xdr:rowOff>
    </xdr:from>
    <xdr:to>
      <xdr:col>14</xdr:col>
      <xdr:colOff>462166</xdr:colOff>
      <xdr:row>83</xdr:row>
      <xdr:rowOff>190318</xdr:rowOff>
    </xdr:to>
    <xdr:pic>
      <xdr:nvPicPr>
        <xdr:cNvPr id="33" name="Picture 32"/>
        <xdr:cNvPicPr>
          <a:picLocks noChangeAspect="1"/>
        </xdr:cNvPicPr>
      </xdr:nvPicPr>
      <xdr:blipFill>
        <a:blip xmlns:r="http://schemas.openxmlformats.org/officeDocument/2006/relationships" r:embed="rId13"/>
        <a:stretch>
          <a:fillRect/>
        </a:stretch>
      </xdr:blipFill>
      <xdr:spPr>
        <a:xfrm>
          <a:off x="295275" y="15897225"/>
          <a:ext cx="8453641" cy="1285693"/>
        </a:xfrm>
        <a:prstGeom prst="rect">
          <a:avLst/>
        </a:prstGeom>
      </xdr:spPr>
    </xdr:pic>
    <xdr:clientData/>
  </xdr:twoCellAnchor>
  <xdr:twoCellAnchor>
    <xdr:from>
      <xdr:col>7</xdr:col>
      <xdr:colOff>104775</xdr:colOff>
      <xdr:row>80</xdr:row>
      <xdr:rowOff>38100</xdr:rowOff>
    </xdr:from>
    <xdr:to>
      <xdr:col>7</xdr:col>
      <xdr:colOff>523875</xdr:colOff>
      <xdr:row>80</xdr:row>
      <xdr:rowOff>219075</xdr:rowOff>
    </xdr:to>
    <xdr:cxnSp macro="">
      <xdr:nvCxnSpPr>
        <xdr:cNvPr id="35" name="Straight Arrow Connector 34"/>
        <xdr:cNvCxnSpPr/>
      </xdr:nvCxnSpPr>
      <xdr:spPr>
        <a:xfrm flipH="1">
          <a:off x="4124325" y="16297275"/>
          <a:ext cx="419100" cy="1809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304800</xdr:colOff>
      <xdr:row>87</xdr:row>
      <xdr:rowOff>114300</xdr:rowOff>
    </xdr:from>
    <xdr:to>
      <xdr:col>14</xdr:col>
      <xdr:colOff>379428</xdr:colOff>
      <xdr:row>94</xdr:row>
      <xdr:rowOff>56967</xdr:rowOff>
    </xdr:to>
    <xdr:pic>
      <xdr:nvPicPr>
        <xdr:cNvPr id="36" name="Picture 35"/>
        <xdr:cNvPicPr>
          <a:picLocks noChangeAspect="1"/>
        </xdr:cNvPicPr>
      </xdr:nvPicPr>
      <xdr:blipFill>
        <a:blip xmlns:r="http://schemas.openxmlformats.org/officeDocument/2006/relationships" r:embed="rId14"/>
        <a:stretch>
          <a:fillRect/>
        </a:stretch>
      </xdr:blipFill>
      <xdr:spPr>
        <a:xfrm>
          <a:off x="304800" y="17868900"/>
          <a:ext cx="8361378" cy="1276167"/>
        </a:xfrm>
        <a:prstGeom prst="rect">
          <a:avLst/>
        </a:prstGeom>
      </xdr:spPr>
    </xdr:pic>
    <xdr:clientData/>
  </xdr:twoCellAnchor>
  <xdr:twoCellAnchor>
    <xdr:from>
      <xdr:col>5</xdr:col>
      <xdr:colOff>466725</xdr:colOff>
      <xdr:row>91</xdr:row>
      <xdr:rowOff>57150</xdr:rowOff>
    </xdr:from>
    <xdr:to>
      <xdr:col>6</xdr:col>
      <xdr:colOff>600075</xdr:colOff>
      <xdr:row>93</xdr:row>
      <xdr:rowOff>85725</xdr:rowOff>
    </xdr:to>
    <xdr:sp macro="" textlink="">
      <xdr:nvSpPr>
        <xdr:cNvPr id="37" name="Rectangle 36"/>
        <xdr:cNvSpPr/>
      </xdr:nvSpPr>
      <xdr:spPr>
        <a:xfrm>
          <a:off x="3267075" y="18573750"/>
          <a:ext cx="742950" cy="4095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95250</xdr:colOff>
      <xdr:row>91</xdr:row>
      <xdr:rowOff>38100</xdr:rowOff>
    </xdr:from>
    <xdr:to>
      <xdr:col>7</xdr:col>
      <xdr:colOff>514350</xdr:colOff>
      <xdr:row>92</xdr:row>
      <xdr:rowOff>85725</xdr:rowOff>
    </xdr:to>
    <xdr:cxnSp macro="">
      <xdr:nvCxnSpPr>
        <xdr:cNvPr id="48" name="Straight Arrow Connector 47"/>
        <xdr:cNvCxnSpPr/>
      </xdr:nvCxnSpPr>
      <xdr:spPr>
        <a:xfrm flipH="1">
          <a:off x="4114800" y="18554700"/>
          <a:ext cx="419100" cy="23812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127</xdr:row>
          <xdr:rowOff>95250</xdr:rowOff>
        </xdr:from>
        <xdr:to>
          <xdr:col>19</xdr:col>
          <xdr:colOff>666750</xdr:colOff>
          <xdr:row>128</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4"/>
  <sheetViews>
    <sheetView topLeftCell="A19" zoomScaleNormal="100" workbookViewId="0"/>
  </sheetViews>
  <sheetFormatPr defaultRowHeight="15" x14ac:dyDescent="0.25"/>
  <cols>
    <col min="1" max="1" width="5.42578125" customWidth="1"/>
    <col min="18" max="18" width="5.7109375" customWidth="1"/>
    <col min="19" max="19" width="4.85546875" customWidth="1"/>
  </cols>
  <sheetData>
    <row r="1" spans="1:16" x14ac:dyDescent="0.25">
      <c r="A1" s="4"/>
      <c r="B1" s="281" t="s">
        <v>124</v>
      </c>
      <c r="C1" s="281"/>
      <c r="D1" s="281"/>
      <c r="E1" s="281"/>
      <c r="F1" s="281"/>
      <c r="G1" s="281"/>
      <c r="H1" s="281"/>
      <c r="I1" s="281"/>
      <c r="J1" s="281"/>
      <c r="K1" s="281"/>
      <c r="L1" s="281"/>
      <c r="M1" s="281"/>
      <c r="N1" s="5"/>
      <c r="O1" s="5"/>
      <c r="P1" s="5"/>
    </row>
    <row r="2" spans="1:16" x14ac:dyDescent="0.25">
      <c r="A2" s="4"/>
      <c r="B2" s="6"/>
      <c r="C2" s="5"/>
      <c r="D2" s="5"/>
      <c r="E2" s="5"/>
      <c r="F2" s="5"/>
      <c r="G2" s="5"/>
      <c r="H2" s="5"/>
      <c r="I2" s="5"/>
      <c r="J2" s="5"/>
      <c r="K2" s="5"/>
      <c r="L2" s="5"/>
      <c r="M2" s="5"/>
      <c r="N2" s="5"/>
      <c r="O2" s="5"/>
      <c r="P2" s="5"/>
    </row>
    <row r="3" spans="1:16" ht="42" customHeight="1" x14ac:dyDescent="0.25">
      <c r="A3" s="4"/>
      <c r="B3" s="282" t="s">
        <v>100</v>
      </c>
      <c r="C3" s="282"/>
      <c r="D3" s="282"/>
      <c r="E3" s="282"/>
      <c r="F3" s="282"/>
      <c r="G3" s="282"/>
      <c r="H3" s="282"/>
      <c r="I3" s="282"/>
      <c r="J3" s="282"/>
      <c r="K3" s="282"/>
      <c r="L3" s="282"/>
      <c r="M3" s="282"/>
      <c r="N3" s="282"/>
      <c r="O3" s="282"/>
      <c r="P3" s="5"/>
    </row>
    <row r="4" spans="1:16" x14ac:dyDescent="0.25">
      <c r="A4" s="4"/>
      <c r="B4" s="13"/>
      <c r="C4" s="13"/>
      <c r="D4" s="13"/>
      <c r="E4" s="13"/>
      <c r="F4" s="13"/>
      <c r="G4" s="13"/>
      <c r="H4" s="13"/>
      <c r="I4" s="13"/>
      <c r="J4" s="13"/>
      <c r="K4" s="13"/>
      <c r="L4" s="13"/>
      <c r="M4" s="13"/>
      <c r="N4" s="13"/>
      <c r="O4" s="13"/>
      <c r="P4" s="5"/>
    </row>
    <row r="5" spans="1:16" x14ac:dyDescent="0.25">
      <c r="A5" s="4"/>
      <c r="B5" s="15" t="s">
        <v>26</v>
      </c>
      <c r="C5" s="16"/>
      <c r="D5" s="16"/>
      <c r="E5" s="16"/>
      <c r="F5" s="16"/>
      <c r="G5" s="16"/>
      <c r="H5" s="16"/>
      <c r="I5" s="16"/>
      <c r="J5" s="16"/>
      <c r="K5" s="16"/>
      <c r="L5" s="16"/>
      <c r="M5" s="16"/>
      <c r="N5" s="13"/>
      <c r="O5" s="13"/>
      <c r="P5" s="5"/>
    </row>
    <row r="6" spans="1:16" x14ac:dyDescent="0.25">
      <c r="A6" s="4"/>
      <c r="B6" s="7"/>
      <c r="C6" s="5"/>
      <c r="D6" s="5"/>
      <c r="E6" s="5"/>
      <c r="F6" s="5"/>
      <c r="G6" s="5"/>
      <c r="H6" s="5"/>
      <c r="I6" s="5"/>
      <c r="J6" s="5"/>
      <c r="K6" s="5"/>
      <c r="L6" s="5"/>
      <c r="M6" s="5"/>
      <c r="N6" s="5"/>
      <c r="O6" s="5"/>
      <c r="P6" s="5"/>
    </row>
    <row r="7" spans="1:16" x14ac:dyDescent="0.25">
      <c r="A7" s="4"/>
      <c r="B7" s="8" t="s">
        <v>24</v>
      </c>
      <c r="C7" s="5"/>
      <c r="D7" s="5"/>
      <c r="E7" s="5"/>
      <c r="F7" s="5"/>
      <c r="G7" s="5"/>
      <c r="H7" s="5"/>
      <c r="I7" s="5"/>
      <c r="J7" s="5"/>
      <c r="K7" s="5"/>
      <c r="L7" s="5"/>
      <c r="M7" s="5"/>
      <c r="N7" s="5"/>
      <c r="O7" s="5"/>
      <c r="P7" s="5"/>
    </row>
    <row r="8" spans="1:16" ht="27.75" customHeight="1" x14ac:dyDescent="0.25">
      <c r="A8" s="4"/>
      <c r="B8" s="282" t="s">
        <v>125</v>
      </c>
      <c r="C8" s="282"/>
      <c r="D8" s="282"/>
      <c r="E8" s="282"/>
      <c r="F8" s="282"/>
      <c r="G8" s="282"/>
      <c r="H8" s="282"/>
      <c r="I8" s="282"/>
      <c r="J8" s="282"/>
      <c r="K8" s="282"/>
      <c r="L8" s="282"/>
      <c r="M8" s="282"/>
      <c r="N8" s="282"/>
      <c r="O8" s="282"/>
      <c r="P8" s="5"/>
    </row>
    <row r="9" spans="1:16" x14ac:dyDescent="0.25">
      <c r="A9" s="4"/>
      <c r="B9" s="13"/>
      <c r="C9" s="13"/>
      <c r="D9" s="13"/>
      <c r="E9" s="13"/>
      <c r="F9" s="13"/>
      <c r="G9" s="13"/>
      <c r="H9" s="13"/>
      <c r="I9" s="13"/>
      <c r="J9" s="13"/>
      <c r="K9" s="13"/>
      <c r="L9" s="13"/>
      <c r="M9" s="13"/>
      <c r="N9" s="13"/>
      <c r="O9" s="13"/>
      <c r="P9" s="5"/>
    </row>
    <row r="10" spans="1:16" x14ac:dyDescent="0.25">
      <c r="A10" s="4"/>
      <c r="B10" s="6" t="s">
        <v>117</v>
      </c>
      <c r="C10" s="5"/>
      <c r="D10" s="5"/>
      <c r="E10" s="5"/>
      <c r="F10" s="5"/>
      <c r="G10" s="5"/>
      <c r="H10" s="5"/>
      <c r="I10" s="5"/>
      <c r="J10" s="5"/>
      <c r="K10" s="5"/>
      <c r="L10" s="5"/>
      <c r="M10" s="5"/>
      <c r="N10" s="5"/>
      <c r="O10" s="5"/>
      <c r="P10" s="5"/>
    </row>
    <row r="11" spans="1:16" x14ac:dyDescent="0.25">
      <c r="A11" s="4"/>
      <c r="B11" s="11" t="s">
        <v>23</v>
      </c>
      <c r="C11" s="5"/>
      <c r="D11" s="5"/>
      <c r="E11" s="5"/>
      <c r="F11" s="5"/>
      <c r="G11" s="5"/>
      <c r="H11" s="5"/>
      <c r="I11" s="5"/>
      <c r="J11" s="5"/>
      <c r="K11" s="5"/>
      <c r="L11" s="5"/>
      <c r="M11" s="5"/>
      <c r="N11" s="5"/>
      <c r="O11" s="5"/>
      <c r="P11" s="5"/>
    </row>
    <row r="12" spans="1:16" ht="15.75" customHeight="1" x14ac:dyDescent="0.25">
      <c r="A12" s="4"/>
      <c r="B12" s="12" t="s">
        <v>17</v>
      </c>
      <c r="C12" s="5"/>
      <c r="D12" s="5"/>
      <c r="E12" s="5"/>
      <c r="F12" s="5"/>
      <c r="G12" s="5"/>
      <c r="H12" s="5"/>
      <c r="I12" s="5"/>
      <c r="J12" s="5"/>
      <c r="K12" s="6"/>
      <c r="L12" s="5"/>
      <c r="M12" s="5"/>
      <c r="N12" s="5"/>
      <c r="O12" s="5"/>
      <c r="P12" s="5"/>
    </row>
    <row r="13" spans="1:16" x14ac:dyDescent="0.25">
      <c r="A13" s="4"/>
      <c r="B13" s="12" t="s">
        <v>19</v>
      </c>
      <c r="C13" s="5"/>
      <c r="D13" s="5"/>
      <c r="E13" s="5"/>
      <c r="F13" s="5"/>
      <c r="G13" s="5"/>
      <c r="H13" s="5"/>
      <c r="I13" s="5"/>
      <c r="J13" s="5"/>
      <c r="K13" s="5"/>
      <c r="L13" s="5"/>
      <c r="M13" s="5"/>
      <c r="N13" s="5"/>
      <c r="O13" s="5"/>
      <c r="P13" s="5"/>
    </row>
    <row r="14" spans="1:16" x14ac:dyDescent="0.25">
      <c r="A14" s="4"/>
      <c r="B14" s="12" t="s">
        <v>20</v>
      </c>
      <c r="C14" s="5"/>
      <c r="D14" s="5"/>
      <c r="E14" s="5"/>
      <c r="F14" s="5"/>
      <c r="G14" s="5"/>
      <c r="H14" s="5"/>
      <c r="I14" s="5"/>
      <c r="J14" s="5"/>
      <c r="K14" s="5"/>
      <c r="L14" s="5"/>
      <c r="M14" s="5"/>
      <c r="N14" s="5"/>
      <c r="O14" s="5"/>
      <c r="P14" s="5"/>
    </row>
    <row r="15" spans="1:16" x14ac:dyDescent="0.25">
      <c r="A15" s="4"/>
      <c r="B15" s="12" t="s">
        <v>18</v>
      </c>
      <c r="C15" s="5"/>
      <c r="D15" s="5"/>
      <c r="E15" s="5"/>
      <c r="F15" s="5"/>
      <c r="G15" s="5"/>
      <c r="H15" s="5"/>
      <c r="I15" s="5"/>
      <c r="J15" s="5"/>
      <c r="K15" s="5"/>
      <c r="L15" s="5"/>
      <c r="M15" s="5"/>
      <c r="N15" s="5"/>
      <c r="O15" s="5"/>
      <c r="P15" s="5"/>
    </row>
    <row r="16" spans="1:16" x14ac:dyDescent="0.25">
      <c r="A16" s="4"/>
      <c r="B16" s="11" t="s">
        <v>22</v>
      </c>
      <c r="C16" s="5"/>
      <c r="D16" s="5"/>
      <c r="E16" s="5"/>
      <c r="F16" s="5"/>
      <c r="G16" s="5"/>
      <c r="H16" s="5"/>
      <c r="I16" s="5"/>
      <c r="J16" s="5"/>
      <c r="K16" s="5"/>
      <c r="L16" s="5"/>
      <c r="M16" s="5"/>
      <c r="N16" s="5"/>
      <c r="O16" s="5"/>
      <c r="P16" s="5"/>
    </row>
    <row r="17" spans="1:16" x14ac:dyDescent="0.25">
      <c r="A17" s="4"/>
      <c r="B17" s="6"/>
      <c r="C17" s="5"/>
      <c r="D17" s="5"/>
      <c r="E17" s="5"/>
      <c r="F17" s="5"/>
      <c r="G17" s="5"/>
      <c r="H17" s="5"/>
      <c r="I17" s="5"/>
      <c r="J17" s="5"/>
      <c r="K17" s="5"/>
      <c r="L17" s="5"/>
      <c r="M17" s="5"/>
      <c r="N17" s="5"/>
      <c r="O17" s="5"/>
      <c r="P17" s="5"/>
    </row>
    <row r="18" spans="1:16" x14ac:dyDescent="0.25">
      <c r="A18" s="4"/>
      <c r="B18" s="6" t="s">
        <v>126</v>
      </c>
      <c r="C18" s="5"/>
      <c r="D18" s="5"/>
      <c r="E18" s="5"/>
      <c r="F18" s="5"/>
      <c r="G18" s="5"/>
      <c r="H18" s="5"/>
      <c r="I18" s="5"/>
      <c r="J18" s="5"/>
      <c r="K18" s="5"/>
      <c r="L18" s="5"/>
      <c r="M18" s="5"/>
      <c r="N18" s="5"/>
      <c r="O18" s="5"/>
      <c r="P18" s="5"/>
    </row>
    <row r="19" spans="1:16" x14ac:dyDescent="0.25">
      <c r="A19" s="4"/>
      <c r="B19" s="11" t="s">
        <v>31</v>
      </c>
      <c r="C19" s="5"/>
      <c r="D19" s="5"/>
      <c r="E19" s="5"/>
      <c r="F19" s="5"/>
      <c r="G19" s="5"/>
      <c r="H19" s="5"/>
      <c r="I19" s="5"/>
      <c r="J19" s="5"/>
      <c r="K19" s="5"/>
      <c r="L19" s="5"/>
      <c r="M19" s="5"/>
      <c r="N19" s="5"/>
      <c r="O19" s="5"/>
      <c r="P19" s="5"/>
    </row>
    <row r="20" spans="1:16" x14ac:dyDescent="0.25">
      <c r="A20" s="4"/>
      <c r="B20" s="11" t="s">
        <v>21</v>
      </c>
      <c r="C20" s="5"/>
      <c r="D20" s="5"/>
      <c r="E20" s="5"/>
      <c r="F20" s="5"/>
      <c r="G20" s="5"/>
      <c r="H20" s="5"/>
      <c r="I20" s="5"/>
      <c r="J20" s="5"/>
      <c r="K20" s="5"/>
      <c r="L20" s="5"/>
      <c r="M20" s="5"/>
      <c r="N20" s="5"/>
      <c r="O20" s="5"/>
      <c r="P20" s="5"/>
    </row>
    <row r="21" spans="1:16" x14ac:dyDescent="0.25">
      <c r="A21" s="4"/>
      <c r="B21" s="6"/>
      <c r="C21" s="5"/>
      <c r="D21" s="5"/>
      <c r="E21" s="5"/>
      <c r="F21" s="5"/>
      <c r="G21" s="5"/>
      <c r="H21" s="5"/>
      <c r="I21" s="5"/>
      <c r="J21" s="5"/>
      <c r="K21" s="5"/>
      <c r="L21" s="5"/>
      <c r="M21" s="5"/>
      <c r="N21" s="5"/>
      <c r="O21" s="5"/>
      <c r="P21" s="5"/>
    </row>
    <row r="22" spans="1:16" x14ac:dyDescent="0.25">
      <c r="A22" s="4"/>
      <c r="B22" s="6" t="s">
        <v>38</v>
      </c>
      <c r="C22" s="5"/>
      <c r="D22" s="5"/>
      <c r="E22" s="5"/>
      <c r="F22" s="5"/>
      <c r="G22" s="5"/>
      <c r="H22" s="5"/>
      <c r="I22" s="5"/>
      <c r="J22" s="5"/>
      <c r="K22" s="5"/>
      <c r="L22" s="5"/>
      <c r="M22" s="5"/>
      <c r="N22" s="5"/>
      <c r="O22" s="5"/>
      <c r="P22" s="5"/>
    </row>
    <row r="23" spans="1:16" x14ac:dyDescent="0.25">
      <c r="A23" s="4"/>
      <c r="B23" s="6"/>
      <c r="C23" s="5"/>
      <c r="D23" s="5"/>
      <c r="E23" s="5"/>
      <c r="F23" s="5"/>
      <c r="G23" s="5"/>
      <c r="H23" s="5"/>
      <c r="I23" s="5"/>
      <c r="J23" s="5"/>
      <c r="K23" s="5"/>
      <c r="L23" s="5"/>
      <c r="M23" s="5"/>
      <c r="N23" s="5"/>
      <c r="O23" s="5"/>
      <c r="P23" s="5"/>
    </row>
    <row r="24" spans="1:16" x14ac:dyDescent="0.25">
      <c r="A24" s="4"/>
      <c r="B24" s="6" t="s">
        <v>127</v>
      </c>
      <c r="C24" s="5"/>
      <c r="D24" s="5"/>
      <c r="E24" s="5"/>
      <c r="F24" s="5"/>
      <c r="G24" s="5"/>
      <c r="H24" s="5"/>
      <c r="I24" s="5"/>
      <c r="J24" s="5"/>
      <c r="K24" s="5"/>
      <c r="L24" s="5"/>
      <c r="M24" s="5"/>
      <c r="N24" s="5"/>
      <c r="O24" s="5"/>
      <c r="P24" s="5"/>
    </row>
    <row r="25" spans="1:16" x14ac:dyDescent="0.25">
      <c r="A25" s="4"/>
      <c r="B25" s="6"/>
      <c r="C25" s="5"/>
      <c r="D25" s="5"/>
      <c r="E25" s="5"/>
      <c r="F25" s="5"/>
      <c r="G25" s="5"/>
      <c r="H25" s="5"/>
      <c r="I25" s="5"/>
      <c r="J25" s="5"/>
      <c r="K25" s="5"/>
      <c r="L25" s="5"/>
      <c r="M25" s="5"/>
      <c r="N25" s="5"/>
      <c r="O25" s="5"/>
      <c r="P25" s="5"/>
    </row>
    <row r="26" spans="1:16" x14ac:dyDescent="0.25">
      <c r="A26" s="4"/>
      <c r="B26" s="8" t="s">
        <v>25</v>
      </c>
      <c r="C26" s="5"/>
      <c r="D26" s="5"/>
      <c r="E26" s="5"/>
      <c r="F26" s="5"/>
      <c r="G26" s="5"/>
      <c r="H26" s="5"/>
      <c r="I26" s="5"/>
      <c r="J26" s="5"/>
      <c r="K26" s="5"/>
      <c r="L26" s="5"/>
      <c r="M26" s="5"/>
      <c r="N26" s="5"/>
      <c r="O26" s="5"/>
      <c r="P26" s="5"/>
    </row>
    <row r="27" spans="1:16" x14ac:dyDescent="0.25">
      <c r="A27" s="4"/>
      <c r="B27" s="6" t="s">
        <v>128</v>
      </c>
      <c r="C27" s="5"/>
      <c r="D27" s="5"/>
      <c r="E27" s="5"/>
      <c r="F27" s="5"/>
      <c r="G27" s="5"/>
      <c r="H27" s="5"/>
      <c r="I27" s="5"/>
      <c r="J27" s="5"/>
      <c r="K27" s="5"/>
      <c r="L27" s="5"/>
      <c r="M27" s="5"/>
      <c r="N27" s="5"/>
      <c r="O27" s="5"/>
      <c r="P27" s="5"/>
    </row>
    <row r="28" spans="1:16" x14ac:dyDescent="0.25">
      <c r="A28" s="4"/>
      <c r="B28" s="6" t="s">
        <v>29</v>
      </c>
      <c r="C28" s="5"/>
      <c r="D28" s="5"/>
      <c r="E28" s="5"/>
      <c r="F28" s="5"/>
      <c r="G28" s="5"/>
      <c r="H28" s="5"/>
      <c r="I28" s="5"/>
      <c r="J28" s="5"/>
      <c r="K28" s="5"/>
      <c r="L28" s="5"/>
      <c r="M28" s="5"/>
      <c r="N28" s="5"/>
      <c r="O28" s="5"/>
      <c r="P28" s="5"/>
    </row>
    <row r="29" spans="1:16" x14ac:dyDescent="0.25">
      <c r="A29" s="4"/>
      <c r="B29" s="6"/>
      <c r="C29" s="5"/>
      <c r="D29" s="5"/>
      <c r="E29" s="5"/>
      <c r="F29" s="5"/>
      <c r="G29" s="5"/>
      <c r="H29" s="5"/>
      <c r="I29" s="5"/>
      <c r="J29" s="5"/>
      <c r="K29" s="5"/>
      <c r="L29" s="5"/>
      <c r="M29" s="5"/>
      <c r="N29" s="5"/>
      <c r="O29" s="5"/>
      <c r="P29" s="5"/>
    </row>
    <row r="30" spans="1:16" x14ac:dyDescent="0.25">
      <c r="A30" s="4"/>
      <c r="B30" s="5"/>
      <c r="C30" s="5"/>
      <c r="D30" s="5"/>
      <c r="E30" s="5"/>
      <c r="F30" s="5"/>
      <c r="G30" s="5"/>
      <c r="H30" s="5"/>
      <c r="I30" s="5"/>
      <c r="J30" s="5"/>
      <c r="K30" s="5"/>
      <c r="L30" s="5"/>
      <c r="M30" s="5"/>
      <c r="N30" s="5"/>
      <c r="O30" s="5"/>
      <c r="P30" s="5"/>
    </row>
    <row r="31" spans="1:16" x14ac:dyDescent="0.25">
      <c r="A31" s="4"/>
      <c r="B31" s="5"/>
      <c r="C31" s="5"/>
      <c r="D31" s="5"/>
      <c r="E31" s="5"/>
      <c r="F31" s="5"/>
      <c r="G31" s="5"/>
      <c r="H31" s="5"/>
      <c r="I31" s="5"/>
      <c r="J31" s="5"/>
      <c r="K31" s="5"/>
      <c r="L31" s="5"/>
      <c r="M31" s="5"/>
      <c r="N31" s="5"/>
      <c r="O31" s="5"/>
      <c r="P31" s="5"/>
    </row>
    <row r="32" spans="1:16" x14ac:dyDescent="0.25">
      <c r="A32" s="4"/>
      <c r="B32" s="5"/>
      <c r="C32" s="5"/>
      <c r="D32" s="5"/>
      <c r="E32" s="5"/>
      <c r="F32" s="5"/>
      <c r="G32" s="5"/>
      <c r="H32" s="5"/>
      <c r="I32" s="5"/>
      <c r="J32" s="5"/>
      <c r="K32" s="5"/>
      <c r="L32" s="5"/>
      <c r="M32" s="5"/>
      <c r="N32" s="5"/>
      <c r="O32" s="5"/>
      <c r="P32" s="5"/>
    </row>
    <row r="33" spans="1:16" x14ac:dyDescent="0.25">
      <c r="A33" s="4"/>
      <c r="B33" s="5"/>
      <c r="C33" s="5"/>
      <c r="D33" s="5"/>
      <c r="E33" s="5"/>
      <c r="F33" s="5"/>
      <c r="G33" s="5"/>
      <c r="H33" s="5"/>
      <c r="I33" s="5"/>
      <c r="J33" s="5"/>
      <c r="K33" s="5"/>
      <c r="L33" s="5"/>
      <c r="M33" s="5"/>
      <c r="N33" s="5"/>
      <c r="O33" s="5"/>
      <c r="P33" s="5"/>
    </row>
    <row r="34" spans="1:16" x14ac:dyDescent="0.25">
      <c r="A34" s="4"/>
      <c r="B34" s="5"/>
      <c r="C34" s="5"/>
      <c r="D34" s="5"/>
      <c r="E34" s="5"/>
      <c r="F34" s="5"/>
      <c r="G34" s="5"/>
      <c r="H34" s="5"/>
      <c r="I34" s="5"/>
      <c r="J34" s="5"/>
      <c r="K34" s="5"/>
      <c r="L34" s="5"/>
      <c r="M34" s="5"/>
      <c r="N34" s="5"/>
      <c r="O34" s="5"/>
      <c r="P34" s="5"/>
    </row>
    <row r="35" spans="1:16" x14ac:dyDescent="0.25">
      <c r="A35" s="4"/>
      <c r="B35" s="5"/>
      <c r="C35" s="5"/>
      <c r="D35" s="5"/>
      <c r="E35" s="5"/>
      <c r="F35" s="5"/>
      <c r="G35" s="5"/>
      <c r="H35" s="5"/>
      <c r="I35" s="5"/>
      <c r="J35" s="5"/>
      <c r="K35" s="5"/>
      <c r="L35" s="5"/>
      <c r="M35" s="5"/>
      <c r="N35" s="5"/>
      <c r="O35" s="5"/>
      <c r="P35" s="5"/>
    </row>
    <row r="36" spans="1:16" x14ac:dyDescent="0.25">
      <c r="A36" s="4"/>
      <c r="B36" s="5"/>
      <c r="C36" s="5"/>
      <c r="D36" s="5"/>
      <c r="E36" s="5"/>
      <c r="F36" s="5"/>
      <c r="G36" s="5"/>
      <c r="H36" s="5"/>
      <c r="I36" s="5"/>
      <c r="J36" s="5"/>
      <c r="K36" s="5"/>
      <c r="L36" s="5"/>
      <c r="M36" s="5"/>
      <c r="N36" s="5"/>
      <c r="O36" s="5"/>
      <c r="P36" s="5"/>
    </row>
    <row r="37" spans="1:16" x14ac:dyDescent="0.25">
      <c r="A37" s="4"/>
      <c r="B37" s="5"/>
      <c r="C37" s="5"/>
      <c r="D37" s="5"/>
      <c r="E37" s="5"/>
      <c r="F37" s="5"/>
      <c r="G37" s="5"/>
      <c r="H37" s="5"/>
      <c r="I37" s="5"/>
      <c r="J37" s="5"/>
      <c r="K37" s="5"/>
      <c r="L37" s="5"/>
      <c r="M37" s="5"/>
      <c r="N37" s="5"/>
      <c r="O37" s="5"/>
      <c r="P37" s="5"/>
    </row>
    <row r="38" spans="1:16" x14ac:dyDescent="0.25">
      <c r="A38" s="4"/>
      <c r="B38" s="5"/>
      <c r="C38" s="5"/>
      <c r="D38" s="5"/>
      <c r="E38" s="5"/>
      <c r="F38" s="5"/>
      <c r="G38" s="5"/>
      <c r="H38" s="5"/>
      <c r="I38" s="5"/>
      <c r="J38" s="5"/>
      <c r="K38" s="5"/>
      <c r="L38" s="5"/>
      <c r="M38" s="5"/>
      <c r="N38" s="5"/>
      <c r="O38" s="5"/>
      <c r="P38" s="5"/>
    </row>
    <row r="39" spans="1:16" x14ac:dyDescent="0.25">
      <c r="A39" s="4"/>
      <c r="B39" s="5"/>
      <c r="C39" s="5"/>
      <c r="D39" s="5"/>
      <c r="E39" s="5"/>
      <c r="F39" s="5"/>
      <c r="G39" s="5"/>
      <c r="H39" s="5"/>
      <c r="I39" s="5"/>
      <c r="J39" s="5"/>
      <c r="K39" s="5"/>
      <c r="L39" s="5"/>
      <c r="M39" s="5"/>
      <c r="N39" s="5"/>
      <c r="O39" s="5"/>
      <c r="P39" s="5"/>
    </row>
    <row r="40" spans="1:16" ht="24" customHeight="1" x14ac:dyDescent="0.25">
      <c r="A40" s="4"/>
      <c r="B40" s="5"/>
      <c r="C40" s="5"/>
      <c r="D40" s="5"/>
      <c r="E40" s="5"/>
      <c r="F40" s="5"/>
      <c r="G40" s="5"/>
      <c r="H40" s="5"/>
      <c r="I40" s="5"/>
      <c r="J40" s="5"/>
      <c r="K40" s="5"/>
      <c r="L40" s="5"/>
      <c r="M40" s="5"/>
      <c r="N40" s="5"/>
      <c r="O40" s="5"/>
      <c r="P40" s="5"/>
    </row>
    <row r="41" spans="1:16" x14ac:dyDescent="0.25">
      <c r="A41" s="4"/>
      <c r="B41" s="8" t="s">
        <v>129</v>
      </c>
      <c r="C41" s="5"/>
      <c r="D41" s="5"/>
      <c r="E41" s="5"/>
      <c r="F41" s="5"/>
      <c r="G41" s="5"/>
      <c r="H41" s="5"/>
      <c r="I41" s="5"/>
      <c r="J41" s="5"/>
      <c r="K41" s="5"/>
      <c r="L41" s="5"/>
      <c r="M41" s="5"/>
      <c r="N41" s="5"/>
      <c r="O41" s="5"/>
      <c r="P41" s="5"/>
    </row>
    <row r="42" spans="1:16" x14ac:dyDescent="0.25">
      <c r="A42" s="4"/>
      <c r="B42" s="6" t="s">
        <v>130</v>
      </c>
      <c r="C42" s="5"/>
      <c r="D42" s="5"/>
      <c r="E42" s="5"/>
      <c r="F42" s="5"/>
      <c r="G42" s="5"/>
      <c r="H42" s="5"/>
      <c r="I42" s="5"/>
      <c r="J42" s="5"/>
      <c r="K42" s="5"/>
      <c r="L42" s="5"/>
      <c r="M42" s="5"/>
      <c r="N42" s="5"/>
      <c r="O42" s="5"/>
      <c r="P42" s="5"/>
    </row>
    <row r="43" spans="1:16" x14ac:dyDescent="0.25">
      <c r="A43" s="4"/>
      <c r="B43" s="6"/>
      <c r="C43" s="5"/>
      <c r="D43" s="5"/>
      <c r="E43" s="5"/>
      <c r="F43" s="5"/>
      <c r="G43" s="5"/>
      <c r="H43" s="5"/>
      <c r="I43" s="5"/>
      <c r="J43" s="5"/>
      <c r="K43" s="5"/>
      <c r="L43" s="5"/>
      <c r="M43" s="5"/>
      <c r="N43" s="5"/>
      <c r="O43" s="5"/>
      <c r="P43" s="5"/>
    </row>
    <row r="44" spans="1:16" x14ac:dyDescent="0.25">
      <c r="A44" s="4"/>
      <c r="B44" s="6"/>
      <c r="C44" s="5"/>
      <c r="D44" s="5"/>
      <c r="E44" s="5"/>
      <c r="F44" s="5"/>
      <c r="G44" s="5"/>
      <c r="H44" s="5"/>
      <c r="I44" s="5"/>
      <c r="J44" s="5"/>
      <c r="K44" s="5"/>
      <c r="L44" s="5"/>
      <c r="M44" s="5"/>
      <c r="N44" s="17"/>
      <c r="O44" s="5"/>
      <c r="P44" s="5"/>
    </row>
    <row r="45" spans="1:16" x14ac:dyDescent="0.25">
      <c r="A45" s="4"/>
      <c r="B45" s="6"/>
      <c r="C45" s="5"/>
      <c r="D45" s="5"/>
      <c r="E45" s="5"/>
      <c r="F45" s="5"/>
      <c r="G45" s="5"/>
      <c r="H45" s="5"/>
      <c r="I45" s="5"/>
      <c r="J45" s="5"/>
      <c r="K45" s="5"/>
      <c r="L45" s="5"/>
      <c r="M45" s="5"/>
      <c r="N45" s="5"/>
      <c r="O45" s="5"/>
      <c r="P45" s="5"/>
    </row>
    <row r="46" spans="1:16" x14ac:dyDescent="0.25">
      <c r="A46" s="4"/>
      <c r="B46" s="6"/>
      <c r="C46" s="5"/>
      <c r="D46" s="5"/>
      <c r="E46" s="5"/>
      <c r="F46" s="5"/>
      <c r="G46" s="5"/>
      <c r="H46" s="5"/>
      <c r="I46" s="5"/>
      <c r="J46" s="5"/>
      <c r="K46" s="5"/>
      <c r="L46" s="5"/>
      <c r="M46" s="5"/>
      <c r="N46" s="5"/>
      <c r="O46" s="5"/>
      <c r="P46" s="5"/>
    </row>
    <row r="47" spans="1:16" ht="36.75" customHeight="1" x14ac:dyDescent="0.25">
      <c r="A47" s="4"/>
      <c r="B47" s="6"/>
      <c r="C47" s="5"/>
      <c r="D47" s="5"/>
      <c r="E47" s="5"/>
      <c r="F47" s="5"/>
      <c r="G47" s="5"/>
      <c r="H47" s="5"/>
      <c r="I47" s="5"/>
      <c r="J47" s="5"/>
      <c r="K47" s="5"/>
      <c r="L47" s="5"/>
      <c r="M47" s="5"/>
      <c r="N47" s="5"/>
      <c r="O47" s="5"/>
      <c r="P47" s="5"/>
    </row>
    <row r="48" spans="1:16" x14ac:dyDescent="0.25">
      <c r="A48" s="4"/>
      <c r="B48" s="6"/>
      <c r="C48" s="5"/>
      <c r="D48" s="5"/>
      <c r="E48" s="5"/>
      <c r="F48" s="5"/>
      <c r="G48" s="5"/>
      <c r="H48" s="5"/>
      <c r="I48" s="5"/>
      <c r="J48" s="5"/>
      <c r="K48" s="5"/>
      <c r="L48" s="5"/>
      <c r="M48" s="5"/>
      <c r="N48" s="5"/>
      <c r="O48" s="5"/>
      <c r="P48" s="5"/>
    </row>
    <row r="49" spans="1:16" x14ac:dyDescent="0.25">
      <c r="A49" s="4"/>
      <c r="B49" s="6" t="s">
        <v>134</v>
      </c>
      <c r="C49" s="5"/>
      <c r="D49" s="5"/>
      <c r="E49" s="5"/>
      <c r="F49" s="5"/>
      <c r="G49" s="5"/>
      <c r="H49" s="5"/>
      <c r="I49" s="5"/>
      <c r="J49" s="5"/>
      <c r="K49" s="5"/>
      <c r="L49" s="5"/>
      <c r="M49" s="5"/>
      <c r="N49" s="5"/>
      <c r="O49" s="5"/>
      <c r="P49" s="5"/>
    </row>
    <row r="50" spans="1:16" s="3" customFormat="1" x14ac:dyDescent="0.25">
      <c r="B50" s="6" t="s">
        <v>101</v>
      </c>
      <c r="C50" s="5"/>
      <c r="D50" s="5"/>
      <c r="E50" s="5"/>
      <c r="F50" s="5"/>
      <c r="G50" s="5"/>
      <c r="H50" s="5"/>
      <c r="I50" s="5"/>
      <c r="J50" s="5"/>
      <c r="K50" s="5"/>
      <c r="L50" s="5"/>
      <c r="M50" s="5"/>
      <c r="N50" s="5"/>
      <c r="O50" s="5"/>
      <c r="P50" s="5"/>
    </row>
    <row r="51" spans="1:16" x14ac:dyDescent="0.25">
      <c r="A51" s="4"/>
      <c r="B51" s="6"/>
      <c r="C51" s="5"/>
      <c r="D51" s="5"/>
      <c r="E51" s="5"/>
      <c r="F51" s="5"/>
      <c r="G51" s="5"/>
      <c r="H51" s="5"/>
      <c r="I51" s="5"/>
      <c r="J51" s="5"/>
      <c r="K51" s="5"/>
      <c r="L51" s="5"/>
      <c r="M51" s="5"/>
      <c r="N51" s="5"/>
      <c r="O51" s="5"/>
      <c r="P51" s="5"/>
    </row>
    <row r="52" spans="1:16" x14ac:dyDescent="0.25">
      <c r="A52" s="4"/>
      <c r="B52" s="6"/>
      <c r="C52" s="5"/>
      <c r="D52" s="5"/>
      <c r="E52" s="5"/>
      <c r="F52" s="5"/>
      <c r="G52" s="5"/>
      <c r="H52" s="5"/>
      <c r="I52" s="5"/>
      <c r="J52" s="5"/>
      <c r="K52" s="5"/>
      <c r="L52" s="5"/>
      <c r="M52" s="5"/>
      <c r="N52" s="5"/>
      <c r="O52" s="5"/>
      <c r="P52" s="5"/>
    </row>
    <row r="53" spans="1:16" x14ac:dyDescent="0.25">
      <c r="A53" s="4"/>
      <c r="B53" s="6"/>
      <c r="C53" s="5"/>
      <c r="D53" s="5"/>
      <c r="E53" s="5"/>
      <c r="F53" s="5"/>
      <c r="G53" s="5"/>
      <c r="H53" s="5"/>
      <c r="I53" s="5"/>
      <c r="J53" s="5"/>
      <c r="K53" s="5"/>
      <c r="L53" s="5"/>
      <c r="M53" s="5"/>
      <c r="N53" s="5"/>
      <c r="O53" s="5"/>
      <c r="P53" s="5"/>
    </row>
    <row r="54" spans="1:16" x14ac:dyDescent="0.25">
      <c r="A54" s="4"/>
      <c r="B54" s="6"/>
      <c r="C54" s="5"/>
      <c r="D54" s="5"/>
      <c r="E54" s="5"/>
      <c r="F54" s="5"/>
      <c r="G54" s="5"/>
      <c r="H54" s="5"/>
      <c r="I54" s="5"/>
      <c r="J54" s="5"/>
      <c r="K54" s="5"/>
      <c r="L54" s="5"/>
      <c r="M54" s="5"/>
      <c r="N54" s="5"/>
      <c r="O54" s="5"/>
      <c r="P54" s="5"/>
    </row>
    <row r="55" spans="1:16" x14ac:dyDescent="0.25">
      <c r="A55" s="4"/>
      <c r="B55" s="6"/>
      <c r="C55" s="5"/>
      <c r="D55" s="5"/>
      <c r="E55" s="5"/>
      <c r="F55" s="5"/>
      <c r="G55" s="5"/>
      <c r="H55" s="5"/>
      <c r="I55" s="5"/>
      <c r="J55" s="5"/>
      <c r="K55" s="5"/>
      <c r="L55" s="5"/>
      <c r="M55" s="5"/>
      <c r="N55" s="5"/>
      <c r="O55" s="5"/>
      <c r="P55" s="5"/>
    </row>
    <row r="56" spans="1:16" x14ac:dyDescent="0.25">
      <c r="A56" s="4"/>
      <c r="B56" s="6"/>
      <c r="C56" s="5"/>
      <c r="D56" s="5"/>
      <c r="E56" s="5"/>
      <c r="F56" s="5"/>
      <c r="G56" s="5"/>
      <c r="H56" s="5"/>
      <c r="I56" s="5"/>
      <c r="J56" s="5"/>
      <c r="K56" s="5"/>
      <c r="L56" s="5"/>
      <c r="M56" s="5"/>
      <c r="N56" s="5"/>
      <c r="O56" s="5"/>
      <c r="P56" s="5"/>
    </row>
    <row r="57" spans="1:16" x14ac:dyDescent="0.25">
      <c r="A57" s="4"/>
      <c r="B57" s="6"/>
      <c r="C57" s="5"/>
      <c r="D57" s="5"/>
      <c r="E57" s="5"/>
      <c r="F57" s="5"/>
      <c r="G57" s="5"/>
      <c r="H57" s="5"/>
      <c r="I57" s="5"/>
      <c r="J57" s="5"/>
      <c r="K57" s="5"/>
      <c r="L57" s="5"/>
      <c r="M57" s="5"/>
      <c r="N57" s="5"/>
      <c r="O57" s="5"/>
      <c r="P57" s="5"/>
    </row>
    <row r="58" spans="1:16" x14ac:dyDescent="0.25">
      <c r="A58" s="4"/>
      <c r="B58" s="6"/>
      <c r="C58" s="5"/>
      <c r="D58" s="5"/>
      <c r="E58" s="5"/>
      <c r="F58" s="5"/>
      <c r="G58" s="5"/>
      <c r="H58" s="5"/>
      <c r="I58" s="5"/>
      <c r="J58" s="5"/>
      <c r="K58" s="5"/>
      <c r="L58" s="5"/>
      <c r="M58" s="5"/>
      <c r="N58" s="5"/>
      <c r="O58" s="5"/>
      <c r="P58" s="5"/>
    </row>
    <row r="59" spans="1:16" x14ac:dyDescent="0.25">
      <c r="A59" s="4"/>
      <c r="B59" s="6" t="s">
        <v>137</v>
      </c>
      <c r="C59" s="5"/>
      <c r="D59" s="5"/>
      <c r="E59" s="5"/>
      <c r="F59" s="5"/>
      <c r="G59" s="5"/>
      <c r="H59" s="5"/>
      <c r="I59" s="5"/>
      <c r="J59" s="5"/>
      <c r="K59" s="5"/>
      <c r="L59" s="5"/>
      <c r="M59" s="5"/>
      <c r="N59" s="5"/>
      <c r="O59" s="5"/>
      <c r="P59" s="5"/>
    </row>
    <row r="60" spans="1:16" x14ac:dyDescent="0.25">
      <c r="A60" s="4"/>
      <c r="B60" s="6" t="s">
        <v>30</v>
      </c>
      <c r="C60" s="5"/>
      <c r="D60" s="5"/>
      <c r="E60" s="5"/>
      <c r="F60" s="5"/>
      <c r="G60" s="5"/>
      <c r="H60" s="5"/>
      <c r="I60" s="5"/>
      <c r="J60" s="5"/>
      <c r="K60" s="5"/>
      <c r="L60" s="5"/>
      <c r="M60" s="5"/>
      <c r="N60" s="5"/>
      <c r="O60" s="5"/>
      <c r="P60" s="5"/>
    </row>
    <row r="61" spans="1:16" x14ac:dyDescent="0.25">
      <c r="A61" s="4"/>
      <c r="B61" s="6"/>
      <c r="C61" s="5"/>
      <c r="D61" s="5"/>
      <c r="E61" s="5"/>
      <c r="F61" s="5"/>
      <c r="G61" s="5"/>
      <c r="H61" s="5"/>
      <c r="I61" s="5"/>
      <c r="J61" s="5"/>
      <c r="K61" s="5"/>
      <c r="L61" s="5"/>
      <c r="M61" s="5"/>
      <c r="N61" s="5"/>
      <c r="O61" s="5"/>
      <c r="P61" s="5"/>
    </row>
    <row r="62" spans="1:16" x14ac:dyDescent="0.25">
      <c r="A62" s="4"/>
      <c r="B62" s="6"/>
      <c r="C62" s="5"/>
      <c r="D62" s="5"/>
      <c r="E62" s="5"/>
      <c r="F62" s="5"/>
      <c r="G62" s="5"/>
      <c r="H62" s="5"/>
      <c r="I62" s="5"/>
      <c r="J62" s="5"/>
      <c r="K62" s="5"/>
      <c r="L62" s="5"/>
      <c r="M62" s="5"/>
      <c r="N62" s="5"/>
      <c r="O62" s="5"/>
      <c r="P62" s="5"/>
    </row>
    <row r="63" spans="1:16" x14ac:dyDescent="0.25">
      <c r="A63" s="4"/>
      <c r="B63" s="6"/>
      <c r="C63" s="5"/>
      <c r="D63" s="5"/>
      <c r="E63" s="5"/>
      <c r="F63" s="5"/>
      <c r="G63" s="5"/>
      <c r="H63" s="5"/>
      <c r="I63" s="5"/>
      <c r="J63" s="5"/>
      <c r="K63" s="5"/>
      <c r="L63" s="5"/>
      <c r="M63" s="5"/>
      <c r="N63" s="5"/>
      <c r="O63" s="5"/>
      <c r="P63" s="5"/>
    </row>
    <row r="64" spans="1:16" x14ac:dyDescent="0.25">
      <c r="A64" s="4"/>
      <c r="B64" s="6"/>
      <c r="C64" s="5"/>
      <c r="D64" s="5"/>
      <c r="E64" s="5"/>
      <c r="F64" s="5"/>
      <c r="G64" s="5"/>
      <c r="H64" s="5"/>
      <c r="I64" s="5"/>
      <c r="J64" s="5"/>
      <c r="K64" s="5"/>
      <c r="L64" s="5"/>
      <c r="M64" s="5"/>
      <c r="N64" s="5"/>
      <c r="O64" s="5"/>
      <c r="P64" s="5"/>
    </row>
    <row r="65" spans="1:16" x14ac:dyDescent="0.25">
      <c r="A65" s="4"/>
      <c r="B65" s="6"/>
      <c r="C65" s="5"/>
      <c r="D65" s="5"/>
      <c r="E65" s="5"/>
      <c r="F65" s="5"/>
      <c r="G65" s="5"/>
      <c r="H65" s="5"/>
      <c r="I65" s="5"/>
      <c r="J65" s="5"/>
      <c r="K65" s="5"/>
      <c r="L65" s="5"/>
      <c r="M65" s="5"/>
      <c r="N65" s="5"/>
      <c r="O65" s="5"/>
      <c r="P65" s="5"/>
    </row>
    <row r="66" spans="1:16" x14ac:dyDescent="0.25">
      <c r="A66" s="4"/>
      <c r="B66" s="6"/>
      <c r="C66" s="5"/>
      <c r="D66" s="5"/>
      <c r="E66" s="5"/>
      <c r="F66" s="5"/>
      <c r="G66" s="5"/>
      <c r="H66" s="5"/>
      <c r="I66" s="5"/>
      <c r="J66" s="5"/>
      <c r="K66" s="5"/>
      <c r="L66" s="5"/>
      <c r="M66" s="5"/>
      <c r="N66" s="5"/>
      <c r="O66" s="5"/>
      <c r="P66" s="5"/>
    </row>
    <row r="67" spans="1:16" x14ac:dyDescent="0.25">
      <c r="A67" s="4"/>
      <c r="B67" s="6"/>
      <c r="C67" s="5"/>
      <c r="D67" s="5"/>
      <c r="E67" s="5"/>
      <c r="F67" s="5"/>
      <c r="G67" s="5"/>
      <c r="H67" s="5"/>
      <c r="I67" s="5"/>
      <c r="J67" s="5"/>
      <c r="K67" s="5"/>
      <c r="L67" s="5"/>
      <c r="M67" s="5"/>
      <c r="N67" s="5"/>
      <c r="O67" s="5"/>
      <c r="P67" s="5"/>
    </row>
    <row r="68" spans="1:16" x14ac:dyDescent="0.25">
      <c r="A68" s="4"/>
      <c r="B68" s="6"/>
      <c r="C68" s="5"/>
      <c r="D68" s="5"/>
      <c r="E68" s="5"/>
      <c r="F68" s="5"/>
      <c r="G68" s="5"/>
      <c r="H68" s="5"/>
      <c r="I68" s="5"/>
      <c r="J68" s="5"/>
      <c r="K68" s="5"/>
      <c r="L68" s="5"/>
      <c r="M68" s="5"/>
      <c r="N68" s="5"/>
      <c r="O68" s="5"/>
      <c r="P68" s="5"/>
    </row>
    <row r="69" spans="1:16" x14ac:dyDescent="0.25">
      <c r="A69" s="4"/>
      <c r="B69" s="5" t="s">
        <v>102</v>
      </c>
      <c r="C69" s="5"/>
      <c r="D69" s="5"/>
      <c r="E69" s="5"/>
      <c r="F69" s="5"/>
      <c r="G69" s="5"/>
      <c r="H69" s="5"/>
      <c r="I69" s="5"/>
      <c r="J69" s="5"/>
      <c r="K69" s="5"/>
      <c r="L69" s="5"/>
      <c r="M69" s="5"/>
      <c r="N69" s="5"/>
      <c r="O69" s="5"/>
      <c r="P69" s="5"/>
    </row>
    <row r="70" spans="1:16" x14ac:dyDescent="0.25">
      <c r="A70" s="4"/>
      <c r="B70" s="5"/>
      <c r="C70" s="5"/>
      <c r="D70" s="5"/>
      <c r="E70" s="5"/>
      <c r="F70" s="5"/>
      <c r="G70" s="5"/>
      <c r="H70" s="5"/>
      <c r="I70" s="5"/>
      <c r="J70" s="5"/>
      <c r="K70" s="5"/>
      <c r="L70" s="5"/>
      <c r="M70" s="5"/>
      <c r="N70" s="5"/>
      <c r="O70" s="5"/>
      <c r="P70" s="5"/>
    </row>
    <row r="71" spans="1:16" x14ac:dyDescent="0.25">
      <c r="A71" s="4"/>
      <c r="B71" s="5"/>
      <c r="C71" s="5"/>
      <c r="D71" s="5"/>
      <c r="E71" s="5"/>
      <c r="F71" s="5"/>
      <c r="G71" s="5"/>
      <c r="H71" s="5"/>
      <c r="I71" s="5"/>
      <c r="J71" s="5"/>
      <c r="K71" s="5"/>
      <c r="L71" s="5"/>
      <c r="M71" s="5"/>
      <c r="N71" s="5"/>
      <c r="O71" s="5"/>
      <c r="P71" s="5"/>
    </row>
    <row r="72" spans="1:16" x14ac:dyDescent="0.25">
      <c r="A72" s="4"/>
      <c r="B72" s="5"/>
      <c r="C72" s="5"/>
      <c r="D72" s="5"/>
      <c r="E72" s="5"/>
      <c r="F72" s="5"/>
      <c r="G72" s="5"/>
      <c r="H72" s="5"/>
      <c r="I72" s="5"/>
      <c r="J72" s="5"/>
      <c r="K72" s="5"/>
      <c r="L72" s="5"/>
      <c r="M72" s="5"/>
      <c r="N72" s="5"/>
      <c r="O72" s="5"/>
      <c r="P72" s="5"/>
    </row>
    <row r="73" spans="1:16" x14ac:dyDescent="0.25">
      <c r="A73" s="4"/>
      <c r="B73" s="5"/>
      <c r="C73" s="5"/>
      <c r="D73" s="5"/>
      <c r="E73" s="5"/>
      <c r="F73" s="5"/>
      <c r="G73" s="5"/>
      <c r="H73" s="5"/>
      <c r="I73" s="5"/>
      <c r="J73" s="5"/>
      <c r="K73" s="5"/>
      <c r="L73" s="5"/>
      <c r="M73" s="5"/>
      <c r="N73" s="5"/>
      <c r="O73" s="5"/>
      <c r="P73" s="5"/>
    </row>
    <row r="74" spans="1:16" x14ac:dyDescent="0.25">
      <c r="A74" s="4"/>
      <c r="B74" s="5"/>
      <c r="C74" s="5"/>
      <c r="D74" s="5"/>
      <c r="E74" s="5"/>
      <c r="F74" s="5"/>
      <c r="G74" s="5"/>
      <c r="H74" s="5"/>
      <c r="I74" s="5"/>
      <c r="J74" s="5"/>
      <c r="K74" s="5"/>
      <c r="L74" s="5"/>
      <c r="M74" s="5"/>
      <c r="N74" s="5"/>
      <c r="O74" s="5"/>
      <c r="P74" s="5"/>
    </row>
    <row r="75" spans="1:16" x14ac:dyDescent="0.25">
      <c r="A75" s="4"/>
      <c r="B75" s="6"/>
      <c r="C75" s="5"/>
      <c r="D75" s="5"/>
      <c r="E75" s="5"/>
      <c r="F75" s="5"/>
      <c r="G75" s="5"/>
      <c r="H75" s="5"/>
      <c r="I75" s="5"/>
      <c r="J75" s="5"/>
      <c r="K75" s="5"/>
      <c r="L75" s="5"/>
      <c r="M75" s="5"/>
      <c r="N75" s="5"/>
      <c r="O75" s="5"/>
      <c r="P75" s="5"/>
    </row>
    <row r="76" spans="1:16" x14ac:dyDescent="0.25">
      <c r="A76" s="4"/>
      <c r="B76" s="6"/>
      <c r="C76" s="5"/>
      <c r="D76" s="5"/>
      <c r="E76" s="5"/>
      <c r="F76" s="5"/>
      <c r="G76" s="5"/>
      <c r="H76" s="5"/>
      <c r="I76" s="5"/>
      <c r="J76" s="5"/>
      <c r="K76" s="5"/>
      <c r="L76" s="5"/>
      <c r="M76" s="5"/>
      <c r="N76" s="5"/>
      <c r="O76" s="5"/>
      <c r="P76" s="5"/>
    </row>
    <row r="77" spans="1:16" x14ac:dyDescent="0.25">
      <c r="A77" s="4"/>
      <c r="B77" s="6"/>
      <c r="C77" s="5"/>
      <c r="D77" s="5"/>
      <c r="E77" s="5"/>
      <c r="F77" s="5"/>
      <c r="G77" s="5"/>
      <c r="H77" s="5"/>
      <c r="I77" s="5"/>
      <c r="J77" s="5"/>
      <c r="K77" s="5"/>
      <c r="L77" s="5"/>
      <c r="M77" s="5"/>
      <c r="N77" s="5"/>
      <c r="O77" s="5"/>
      <c r="P77" s="5"/>
    </row>
    <row r="78" spans="1:16" ht="18" customHeight="1" x14ac:dyDescent="0.25">
      <c r="A78" s="4"/>
      <c r="B78" s="232" t="s">
        <v>138</v>
      </c>
      <c r="C78" s="5"/>
      <c r="D78" s="5"/>
      <c r="E78" s="5"/>
      <c r="F78" s="5"/>
      <c r="G78" s="5"/>
      <c r="H78" s="5"/>
      <c r="I78" s="5"/>
      <c r="J78" s="5"/>
      <c r="K78" s="5"/>
      <c r="L78" s="5"/>
      <c r="M78" s="5"/>
      <c r="N78" s="5"/>
      <c r="O78" s="5"/>
      <c r="P78" s="5"/>
    </row>
    <row r="79" spans="1:16" ht="18" customHeight="1" x14ac:dyDescent="0.25">
      <c r="A79" s="4"/>
      <c r="B79" s="217"/>
      <c r="C79" s="5"/>
      <c r="D79" s="5"/>
      <c r="E79" s="5"/>
      <c r="F79" s="5"/>
      <c r="G79" s="5"/>
      <c r="H79" s="5"/>
      <c r="I79" s="5"/>
      <c r="J79" s="5"/>
      <c r="K79" s="5"/>
      <c r="L79" s="5"/>
      <c r="M79" s="5"/>
      <c r="N79" s="5"/>
      <c r="O79" s="5"/>
      <c r="P79" s="5"/>
    </row>
    <row r="80" spans="1:16" ht="18" customHeight="1" x14ac:dyDescent="0.25">
      <c r="A80" s="4"/>
      <c r="B80" s="217"/>
      <c r="C80" s="5"/>
      <c r="D80" s="5"/>
      <c r="E80" s="5"/>
      <c r="F80" s="5"/>
      <c r="G80" s="5"/>
      <c r="H80" s="5"/>
      <c r="I80" s="5"/>
      <c r="J80" s="5"/>
      <c r="K80" s="5"/>
      <c r="L80" s="5"/>
      <c r="M80" s="5"/>
      <c r="N80" s="5"/>
      <c r="O80" s="5"/>
      <c r="P80" s="5"/>
    </row>
    <row r="81" spans="1:16" ht="18" customHeight="1" x14ac:dyDescent="0.25">
      <c r="A81" s="4"/>
      <c r="B81" s="217"/>
      <c r="C81" s="5"/>
      <c r="D81" s="5"/>
      <c r="E81" s="5"/>
      <c r="F81" s="5"/>
      <c r="G81" s="5"/>
      <c r="H81" s="5"/>
      <c r="I81" s="5"/>
      <c r="J81" s="5"/>
      <c r="K81" s="5"/>
      <c r="L81" s="5"/>
      <c r="M81" s="5"/>
      <c r="N81" s="5"/>
      <c r="O81" s="5"/>
      <c r="P81" s="5"/>
    </row>
    <row r="82" spans="1:16" ht="18" customHeight="1" x14ac:dyDescent="0.25">
      <c r="A82" s="4"/>
      <c r="B82" s="217"/>
      <c r="C82" s="5"/>
      <c r="D82" s="5"/>
      <c r="E82" s="5"/>
      <c r="F82" s="5"/>
      <c r="G82" s="5"/>
      <c r="H82" s="5"/>
      <c r="I82" s="5"/>
      <c r="J82" s="5"/>
      <c r="K82" s="5"/>
      <c r="L82" s="5"/>
      <c r="M82" s="5"/>
      <c r="N82" s="5"/>
      <c r="O82" s="5"/>
      <c r="P82" s="5"/>
    </row>
    <row r="83" spans="1:16" ht="21.75" customHeight="1" x14ac:dyDescent="0.25">
      <c r="A83" s="4"/>
      <c r="B83" s="6"/>
      <c r="C83" s="5"/>
      <c r="D83" s="5"/>
      <c r="E83" s="5"/>
      <c r="F83" s="5"/>
      <c r="G83" s="5"/>
      <c r="H83" s="5"/>
      <c r="I83" s="5"/>
      <c r="J83" s="5"/>
      <c r="K83" s="5"/>
      <c r="L83" s="5"/>
      <c r="M83" s="5"/>
      <c r="N83" s="5"/>
      <c r="O83" s="5"/>
      <c r="P83" s="5"/>
    </row>
    <row r="84" spans="1:16" x14ac:dyDescent="0.25">
      <c r="A84" s="4"/>
      <c r="B84" s="6"/>
      <c r="C84" s="5"/>
      <c r="D84" s="5"/>
      <c r="E84" s="5"/>
      <c r="F84" s="5"/>
      <c r="G84" s="5"/>
      <c r="H84" s="5"/>
      <c r="I84" s="5"/>
      <c r="J84" s="5"/>
      <c r="K84" s="5"/>
      <c r="L84" s="5"/>
      <c r="M84" s="5"/>
      <c r="N84" s="5"/>
      <c r="O84" s="5"/>
      <c r="P84" s="5"/>
    </row>
    <row r="85" spans="1:16" x14ac:dyDescent="0.25">
      <c r="A85" s="4"/>
      <c r="B85" s="6"/>
      <c r="C85" s="5"/>
      <c r="D85" s="5"/>
      <c r="E85" s="5"/>
      <c r="F85" s="5"/>
      <c r="G85" s="5"/>
      <c r="H85" s="5"/>
      <c r="I85" s="5"/>
      <c r="J85" s="5"/>
      <c r="K85" s="5"/>
      <c r="L85" s="5"/>
      <c r="M85" s="5"/>
      <c r="N85" s="5"/>
      <c r="O85" s="5"/>
      <c r="P85" s="5"/>
    </row>
    <row r="86" spans="1:16" ht="15" customHeight="1" x14ac:dyDescent="0.25">
      <c r="A86" s="4"/>
      <c r="B86" s="234" t="s">
        <v>103</v>
      </c>
      <c r="C86" s="233"/>
      <c r="D86" s="233"/>
      <c r="E86" s="233"/>
      <c r="F86" s="233"/>
      <c r="G86" s="233"/>
      <c r="H86" s="233"/>
      <c r="I86" s="233"/>
      <c r="J86" s="233"/>
      <c r="K86" s="233"/>
      <c r="L86" s="233"/>
      <c r="M86" s="233"/>
      <c r="N86" s="233"/>
      <c r="O86" s="233"/>
      <c r="P86" s="233"/>
    </row>
    <row r="87" spans="1:16" x14ac:dyDescent="0.25">
      <c r="A87" s="4"/>
      <c r="B87" s="18" t="s">
        <v>139</v>
      </c>
      <c r="C87" s="218"/>
      <c r="D87" s="218"/>
      <c r="E87" s="218"/>
      <c r="F87" s="218"/>
      <c r="G87" s="218"/>
      <c r="H87" s="218"/>
      <c r="I87" s="218"/>
      <c r="J87" s="218"/>
      <c r="K87" s="218"/>
      <c r="L87" s="218"/>
      <c r="M87" s="218"/>
      <c r="N87" s="218"/>
      <c r="O87" s="218"/>
      <c r="P87" s="218"/>
    </row>
    <row r="88" spans="1:16" x14ac:dyDescent="0.25">
      <c r="A88" s="4"/>
      <c r="B88" s="5"/>
      <c r="C88" s="5"/>
      <c r="D88" s="5"/>
      <c r="E88" s="5"/>
      <c r="F88" s="5"/>
      <c r="G88" s="5"/>
      <c r="H88" s="5"/>
      <c r="I88" s="5"/>
      <c r="J88" s="5"/>
      <c r="K88" s="5"/>
      <c r="L88" s="5"/>
      <c r="M88" s="5"/>
      <c r="N88" s="5"/>
      <c r="O88" s="5"/>
      <c r="P88" s="5"/>
    </row>
    <row r="89" spans="1:16" x14ac:dyDescent="0.25">
      <c r="A89" s="4"/>
      <c r="B89" s="5"/>
      <c r="C89" s="5"/>
      <c r="D89" s="5"/>
      <c r="E89" s="5"/>
      <c r="F89" s="5"/>
      <c r="G89" s="5"/>
      <c r="H89" s="5"/>
      <c r="I89" s="5"/>
      <c r="J89" s="5"/>
      <c r="K89" s="5"/>
      <c r="L89" s="5"/>
      <c r="M89" s="5"/>
      <c r="N89" s="5"/>
      <c r="O89" s="5"/>
      <c r="P89" s="5"/>
    </row>
    <row r="90" spans="1:16" x14ac:dyDescent="0.25">
      <c r="A90" s="4"/>
      <c r="B90" s="5"/>
      <c r="C90" s="5"/>
      <c r="D90" s="5"/>
      <c r="E90" s="5"/>
      <c r="F90" s="5"/>
      <c r="G90" s="5"/>
      <c r="H90" s="5"/>
      <c r="I90" s="5"/>
      <c r="J90" s="5"/>
      <c r="K90" s="5"/>
      <c r="L90" s="5"/>
      <c r="M90" s="5"/>
      <c r="N90" s="5"/>
      <c r="O90" s="5"/>
      <c r="P90" s="5"/>
    </row>
    <row r="91" spans="1:16" x14ac:dyDescent="0.25">
      <c r="A91" s="4"/>
      <c r="B91" s="5"/>
      <c r="C91" s="5"/>
      <c r="D91" s="5"/>
      <c r="E91" s="5"/>
      <c r="F91" s="5"/>
      <c r="G91" s="5"/>
      <c r="H91" s="5"/>
      <c r="I91" s="5"/>
      <c r="J91" s="5"/>
      <c r="K91" s="5"/>
      <c r="L91" s="5"/>
      <c r="M91" s="5"/>
      <c r="N91" s="5"/>
      <c r="O91" s="5"/>
      <c r="P91" s="5"/>
    </row>
    <row r="92" spans="1:16" x14ac:dyDescent="0.25">
      <c r="A92" s="4"/>
      <c r="B92" s="5"/>
      <c r="C92" s="5"/>
      <c r="D92" s="5"/>
      <c r="E92" s="5"/>
      <c r="F92" s="5"/>
      <c r="G92" s="5"/>
      <c r="H92" s="5"/>
      <c r="I92" s="5"/>
      <c r="J92" s="5"/>
      <c r="K92" s="5"/>
      <c r="L92" s="5"/>
      <c r="M92" s="5"/>
      <c r="N92" s="5"/>
      <c r="O92" s="5"/>
      <c r="P92" s="5"/>
    </row>
    <row r="93" spans="1:16" x14ac:dyDescent="0.25">
      <c r="A93" s="4"/>
      <c r="B93" s="5"/>
      <c r="C93" s="5"/>
      <c r="D93" s="5"/>
      <c r="E93" s="5"/>
      <c r="F93" s="5"/>
      <c r="G93" s="5"/>
      <c r="H93" s="5"/>
      <c r="I93" s="5"/>
      <c r="J93" s="5"/>
      <c r="K93" s="5"/>
      <c r="L93" s="5"/>
      <c r="M93" s="5"/>
      <c r="N93" s="5"/>
      <c r="O93" s="5"/>
      <c r="P93" s="5"/>
    </row>
    <row r="94" spans="1:16" x14ac:dyDescent="0.25">
      <c r="A94" s="4"/>
      <c r="B94" s="5"/>
      <c r="C94" s="5"/>
      <c r="D94" s="5"/>
      <c r="E94" s="5"/>
      <c r="F94" s="5"/>
      <c r="G94" s="5"/>
      <c r="H94" s="5"/>
      <c r="I94" s="5"/>
      <c r="J94" s="5"/>
      <c r="K94" s="5"/>
      <c r="L94" s="5"/>
      <c r="M94" s="5"/>
      <c r="N94" s="5"/>
      <c r="O94" s="5"/>
      <c r="P94" s="5"/>
    </row>
    <row r="95" spans="1:16" x14ac:dyDescent="0.25">
      <c r="A95" s="4"/>
      <c r="B95" s="5"/>
      <c r="C95" s="5"/>
      <c r="D95" s="5"/>
      <c r="E95" s="5"/>
      <c r="F95" s="5"/>
      <c r="G95" s="5"/>
      <c r="H95" s="5"/>
      <c r="I95" s="5"/>
      <c r="J95" s="5"/>
      <c r="K95" s="5"/>
      <c r="L95" s="5"/>
      <c r="M95" s="5"/>
      <c r="N95" s="5"/>
      <c r="O95" s="5"/>
      <c r="P95" s="5"/>
    </row>
    <row r="96" spans="1:16" x14ac:dyDescent="0.25">
      <c r="A96" s="4"/>
      <c r="B96" s="5" t="s">
        <v>140</v>
      </c>
      <c r="C96" s="5"/>
      <c r="D96" s="5"/>
      <c r="E96" s="5"/>
      <c r="F96" s="5"/>
      <c r="G96" s="5"/>
      <c r="H96" s="5"/>
      <c r="I96" s="5"/>
      <c r="J96" s="5"/>
      <c r="K96" s="5"/>
      <c r="L96" s="5"/>
      <c r="M96" s="5"/>
      <c r="N96" s="5"/>
      <c r="O96" s="5"/>
      <c r="P96" s="5"/>
    </row>
    <row r="97" spans="1:20" x14ac:dyDescent="0.25">
      <c r="A97" s="4"/>
      <c r="B97" s="5"/>
      <c r="C97" s="5"/>
      <c r="D97" s="5"/>
      <c r="E97" s="5"/>
      <c r="F97" s="5"/>
      <c r="G97" s="5"/>
      <c r="H97" s="5"/>
      <c r="I97" s="5"/>
      <c r="J97" s="5"/>
      <c r="K97" s="5"/>
      <c r="L97" s="5"/>
      <c r="M97" s="5"/>
      <c r="N97" s="5"/>
      <c r="O97" s="5"/>
      <c r="P97" s="5"/>
    </row>
    <row r="98" spans="1:20" x14ac:dyDescent="0.25">
      <c r="A98" s="4"/>
      <c r="B98" s="8" t="s">
        <v>27</v>
      </c>
      <c r="C98" s="5"/>
      <c r="D98" s="5"/>
      <c r="E98" s="5"/>
      <c r="F98" s="5"/>
      <c r="G98" s="5"/>
      <c r="H98" s="5"/>
      <c r="I98" s="5"/>
      <c r="J98" s="5"/>
      <c r="K98" s="5"/>
      <c r="L98" s="5"/>
      <c r="M98" s="5"/>
      <c r="N98" s="5"/>
      <c r="O98" s="5"/>
      <c r="P98" s="5"/>
    </row>
    <row r="99" spans="1:20" x14ac:dyDescent="0.25">
      <c r="A99" s="4"/>
      <c r="B99" s="6" t="s">
        <v>32</v>
      </c>
      <c r="C99" s="5"/>
      <c r="D99" s="5"/>
      <c r="E99" s="5"/>
      <c r="F99" s="5"/>
      <c r="G99" s="5"/>
      <c r="H99" s="5"/>
      <c r="I99" s="5"/>
      <c r="J99" s="5"/>
      <c r="K99" s="5"/>
      <c r="L99" s="5"/>
      <c r="M99" s="5"/>
      <c r="N99" s="5"/>
      <c r="O99" s="5"/>
      <c r="P99" s="5"/>
    </row>
    <row r="100" spans="1:20" x14ac:dyDescent="0.25">
      <c r="A100" s="4"/>
      <c r="B100" s="11" t="s">
        <v>33</v>
      </c>
      <c r="C100" s="5"/>
      <c r="D100" s="5"/>
      <c r="E100" s="5"/>
      <c r="F100" s="5"/>
      <c r="G100" s="5"/>
      <c r="H100" s="5"/>
      <c r="I100" s="5"/>
      <c r="J100" s="5"/>
      <c r="K100" s="5"/>
      <c r="L100" s="5"/>
      <c r="M100" s="5"/>
      <c r="N100" s="5"/>
      <c r="O100" s="5"/>
      <c r="P100" s="5"/>
    </row>
    <row r="101" spans="1:20" x14ac:dyDescent="0.25">
      <c r="A101" s="4"/>
      <c r="B101" s="11" t="s">
        <v>106</v>
      </c>
      <c r="C101" s="5"/>
      <c r="D101" s="5"/>
      <c r="E101" s="5"/>
      <c r="F101" s="5"/>
      <c r="G101" s="5"/>
      <c r="H101" s="5"/>
      <c r="I101" s="5"/>
      <c r="J101" s="5"/>
      <c r="K101" s="5"/>
      <c r="L101" s="5"/>
      <c r="M101" s="5"/>
      <c r="N101" s="5"/>
      <c r="O101" s="5"/>
      <c r="P101" s="5"/>
    </row>
    <row r="102" spans="1:20" x14ac:dyDescent="0.25">
      <c r="A102" s="4"/>
      <c r="B102" s="11" t="s">
        <v>34</v>
      </c>
      <c r="C102" s="5"/>
      <c r="D102" s="5"/>
      <c r="E102" s="5"/>
      <c r="F102" s="5"/>
      <c r="G102" s="5"/>
      <c r="H102" s="5"/>
      <c r="I102" s="5"/>
      <c r="J102" s="5"/>
      <c r="K102" s="5"/>
      <c r="L102" s="5"/>
      <c r="M102" s="5"/>
      <c r="N102" s="5"/>
      <c r="O102" s="5"/>
      <c r="P102" s="5"/>
    </row>
    <row r="103" spans="1:20" x14ac:dyDescent="0.25">
      <c r="A103" s="4"/>
      <c r="B103" s="11" t="s">
        <v>35</v>
      </c>
      <c r="C103" s="5"/>
      <c r="D103" s="5"/>
      <c r="E103" s="5"/>
      <c r="F103" s="5"/>
      <c r="G103" s="5"/>
      <c r="H103" s="5"/>
      <c r="I103" s="5"/>
      <c r="J103" s="5"/>
      <c r="K103" s="5"/>
      <c r="L103" s="5"/>
      <c r="M103" s="5"/>
      <c r="N103" s="5"/>
      <c r="O103" s="5"/>
      <c r="P103" s="5"/>
    </row>
    <row r="104" spans="1:20" x14ac:dyDescent="0.25">
      <c r="A104" s="4"/>
      <c r="B104" s="11" t="s">
        <v>36</v>
      </c>
      <c r="C104" s="5"/>
      <c r="D104" s="5"/>
      <c r="E104" s="5"/>
      <c r="F104" s="5"/>
      <c r="G104" s="5"/>
      <c r="H104" s="5"/>
      <c r="I104" s="5"/>
      <c r="J104" s="5"/>
      <c r="K104" s="5"/>
      <c r="L104" s="5"/>
      <c r="M104" s="5"/>
      <c r="N104" s="5"/>
      <c r="O104" s="5"/>
      <c r="P104" s="5"/>
    </row>
    <row r="105" spans="1:20" x14ac:dyDescent="0.25">
      <c r="A105" s="4"/>
      <c r="B105" s="11" t="s">
        <v>104</v>
      </c>
      <c r="C105" s="5"/>
      <c r="D105" s="5"/>
      <c r="E105" s="5"/>
      <c r="F105" s="5"/>
      <c r="G105" s="5"/>
      <c r="H105" s="5"/>
      <c r="I105" s="5"/>
      <c r="J105" s="5"/>
      <c r="K105" s="5"/>
      <c r="L105" s="5"/>
      <c r="M105" s="5"/>
      <c r="N105" s="5"/>
      <c r="O105" s="5"/>
      <c r="P105" s="5"/>
    </row>
    <row r="106" spans="1:20" x14ac:dyDescent="0.25">
      <c r="A106" s="4"/>
      <c r="B106" s="11" t="s">
        <v>37</v>
      </c>
      <c r="C106" s="5"/>
      <c r="D106" s="5"/>
      <c r="E106" s="5"/>
      <c r="F106" s="5"/>
      <c r="G106" s="5"/>
      <c r="H106" s="5"/>
      <c r="I106" s="5"/>
      <c r="J106" s="5"/>
      <c r="K106" s="5"/>
      <c r="L106" s="5"/>
      <c r="M106" s="5"/>
      <c r="N106" s="5"/>
      <c r="O106" s="5"/>
      <c r="P106" s="5"/>
    </row>
    <row r="107" spans="1:20" x14ac:dyDescent="0.25">
      <c r="A107" s="4"/>
      <c r="B107" s="11" t="s">
        <v>105</v>
      </c>
      <c r="C107" s="5"/>
      <c r="D107" s="5"/>
      <c r="E107" s="5"/>
      <c r="F107" s="5"/>
      <c r="G107" s="5"/>
      <c r="H107" s="5"/>
      <c r="I107" s="5"/>
      <c r="J107" s="5"/>
      <c r="K107" s="5"/>
      <c r="L107" s="5"/>
      <c r="M107" s="5"/>
      <c r="N107" s="5"/>
      <c r="O107" s="5"/>
      <c r="P107" s="5"/>
    </row>
    <row r="108" spans="1:20" ht="25.5" customHeight="1" x14ac:dyDescent="0.25">
      <c r="A108" s="4"/>
      <c r="B108" s="279" t="s">
        <v>111</v>
      </c>
      <c r="C108" s="279"/>
      <c r="D108" s="279"/>
      <c r="E108" s="279"/>
      <c r="F108" s="279"/>
      <c r="G108" s="279"/>
      <c r="H108" s="279"/>
      <c r="I108" s="279"/>
      <c r="J108" s="279"/>
      <c r="K108" s="279"/>
      <c r="L108" s="279"/>
      <c r="M108" s="279"/>
      <c r="N108" s="279"/>
      <c r="O108" s="279"/>
      <c r="P108" s="279"/>
    </row>
    <row r="109" spans="1:20" x14ac:dyDescent="0.25">
      <c r="A109" s="4"/>
      <c r="B109" s="11" t="s">
        <v>39</v>
      </c>
      <c r="C109" s="5"/>
      <c r="D109" s="5"/>
      <c r="E109" s="5"/>
      <c r="F109" s="5"/>
      <c r="G109" s="5"/>
      <c r="H109" s="5"/>
      <c r="I109" s="5"/>
      <c r="J109" s="5"/>
      <c r="K109" s="5"/>
      <c r="L109" s="5"/>
      <c r="M109" s="5"/>
      <c r="N109" s="5"/>
      <c r="O109" s="5"/>
      <c r="P109" s="5"/>
    </row>
    <row r="110" spans="1:20" x14ac:dyDescent="0.25">
      <c r="A110" s="4"/>
      <c r="B110" s="18" t="s">
        <v>56</v>
      </c>
      <c r="C110" s="5"/>
      <c r="D110" s="5"/>
      <c r="E110" s="5"/>
      <c r="F110" s="5"/>
      <c r="G110" s="5"/>
      <c r="H110" s="5"/>
      <c r="I110" s="5"/>
      <c r="J110" s="5"/>
      <c r="K110" s="5"/>
      <c r="L110" s="5"/>
      <c r="M110" s="5"/>
      <c r="N110" s="5"/>
      <c r="O110" s="5"/>
      <c r="P110" s="5"/>
    </row>
    <row r="111" spans="1:20" x14ac:dyDescent="0.25">
      <c r="A111" s="4"/>
      <c r="B111" s="18" t="s">
        <v>57</v>
      </c>
      <c r="C111" s="5"/>
      <c r="D111" s="5"/>
      <c r="E111" s="5"/>
      <c r="F111" s="5"/>
      <c r="G111" s="5"/>
      <c r="H111" s="5"/>
      <c r="I111" s="5"/>
      <c r="J111" s="5"/>
      <c r="K111" s="5"/>
      <c r="L111" s="5"/>
      <c r="M111" s="5"/>
      <c r="N111" s="5"/>
      <c r="O111" s="5"/>
      <c r="P111" s="5"/>
    </row>
    <row r="112" spans="1:20" x14ac:dyDescent="0.25">
      <c r="A112" s="4"/>
      <c r="B112" s="18" t="s">
        <v>58</v>
      </c>
      <c r="C112" s="5"/>
      <c r="D112" s="5"/>
      <c r="E112" s="5"/>
      <c r="F112" s="5"/>
      <c r="G112" s="5"/>
      <c r="H112" s="5"/>
      <c r="I112" s="5"/>
      <c r="J112" s="5"/>
      <c r="K112" s="5"/>
      <c r="L112" s="5"/>
      <c r="M112" s="5"/>
      <c r="N112" s="5"/>
      <c r="O112" s="5"/>
      <c r="P112" s="5"/>
      <c r="Q112" s="239"/>
      <c r="R112" s="239"/>
      <c r="S112" s="239"/>
      <c r="T112" s="239"/>
    </row>
    <row r="113" spans="1:20" x14ac:dyDescent="0.25">
      <c r="A113" s="4"/>
      <c r="B113" s="5"/>
      <c r="C113" s="5"/>
      <c r="D113" s="5"/>
      <c r="E113" s="5"/>
      <c r="F113" s="5"/>
      <c r="G113" s="5"/>
      <c r="H113" s="5"/>
      <c r="I113" s="5"/>
      <c r="J113" s="5"/>
      <c r="K113" s="5"/>
      <c r="L113" s="5"/>
      <c r="M113" s="5"/>
      <c r="N113" s="5"/>
      <c r="O113" s="5"/>
      <c r="P113" s="5"/>
      <c r="Q113" s="239"/>
      <c r="R113" s="240"/>
      <c r="S113" s="240"/>
      <c r="T113" s="239"/>
    </row>
    <row r="114" spans="1:20" x14ac:dyDescent="0.25">
      <c r="A114" s="4"/>
      <c r="B114" s="5"/>
      <c r="C114" s="5"/>
      <c r="D114" s="5"/>
      <c r="E114" s="5"/>
      <c r="F114" s="5"/>
      <c r="G114" s="5"/>
      <c r="H114" s="5"/>
      <c r="I114" s="5"/>
      <c r="J114" s="5"/>
      <c r="K114" s="5"/>
      <c r="L114" s="5"/>
      <c r="M114" s="5"/>
      <c r="N114" s="5"/>
      <c r="O114" s="5"/>
      <c r="P114" s="5"/>
      <c r="Q114" s="239"/>
      <c r="R114" s="240"/>
      <c r="S114" s="240"/>
      <c r="T114" s="239"/>
    </row>
    <row r="115" spans="1:20" x14ac:dyDescent="0.25">
      <c r="A115" s="4"/>
      <c r="B115" s="5"/>
      <c r="C115" s="5"/>
      <c r="D115" s="5"/>
      <c r="E115" s="5"/>
      <c r="F115" s="5"/>
      <c r="G115" s="5"/>
      <c r="H115" s="5"/>
      <c r="I115" s="5"/>
      <c r="J115" s="5"/>
      <c r="K115" s="5"/>
      <c r="L115" s="5"/>
      <c r="M115" s="5"/>
      <c r="N115" s="5"/>
      <c r="O115" s="5"/>
      <c r="P115" s="5"/>
      <c r="Q115" s="239"/>
      <c r="R115" s="240"/>
      <c r="S115" s="240"/>
      <c r="T115" s="239"/>
    </row>
    <row r="116" spans="1:20" x14ac:dyDescent="0.25">
      <c r="A116" s="4"/>
      <c r="B116" s="5"/>
      <c r="C116" s="5"/>
      <c r="D116" s="5"/>
      <c r="E116" s="5"/>
      <c r="F116" s="5"/>
      <c r="G116" s="5"/>
      <c r="H116" s="5"/>
      <c r="I116" s="5"/>
      <c r="J116" s="5"/>
      <c r="K116" s="5"/>
      <c r="L116" s="5"/>
      <c r="M116" s="5"/>
      <c r="N116" s="5"/>
      <c r="O116" s="5"/>
      <c r="P116" s="5"/>
      <c r="Q116" s="239"/>
      <c r="R116" s="240"/>
      <c r="S116" s="240"/>
      <c r="T116" s="239"/>
    </row>
    <row r="117" spans="1:20" x14ac:dyDescent="0.25">
      <c r="A117" s="4"/>
      <c r="B117" s="5"/>
      <c r="C117" s="5"/>
      <c r="D117" s="5"/>
      <c r="E117" s="5"/>
      <c r="F117" s="5"/>
      <c r="G117" s="5"/>
      <c r="H117" s="5"/>
      <c r="I117" s="5"/>
      <c r="J117" s="5"/>
      <c r="K117" s="5"/>
      <c r="L117" s="5"/>
      <c r="M117" s="5"/>
      <c r="N117" s="5"/>
      <c r="O117" s="5"/>
      <c r="P117" s="5"/>
      <c r="Q117" s="239"/>
      <c r="R117" s="240"/>
      <c r="S117" s="240"/>
      <c r="T117" s="239"/>
    </row>
    <row r="118" spans="1:20" x14ac:dyDescent="0.25">
      <c r="A118" s="4"/>
      <c r="B118" s="5"/>
      <c r="C118" s="5"/>
      <c r="D118" s="5"/>
      <c r="E118" s="5"/>
      <c r="F118" s="5"/>
      <c r="G118" s="5"/>
      <c r="H118" s="5"/>
      <c r="I118" s="5"/>
      <c r="J118" s="5"/>
      <c r="K118" s="5"/>
      <c r="L118" s="5"/>
      <c r="M118" s="5"/>
      <c r="N118" s="5"/>
      <c r="O118" s="5"/>
      <c r="P118" s="5"/>
      <c r="Q118" s="239"/>
      <c r="R118" s="240"/>
      <c r="S118" s="240"/>
      <c r="T118" s="239"/>
    </row>
    <row r="119" spans="1:20" x14ac:dyDescent="0.25">
      <c r="A119" s="4"/>
      <c r="B119" s="5"/>
      <c r="C119" s="5"/>
      <c r="D119" s="5"/>
      <c r="E119" s="5"/>
      <c r="F119" s="5"/>
      <c r="G119" s="5"/>
      <c r="H119" s="5"/>
      <c r="I119" s="5"/>
      <c r="J119" s="5"/>
      <c r="K119" s="5"/>
      <c r="L119" s="5"/>
      <c r="M119" s="5"/>
      <c r="N119" s="5"/>
      <c r="O119" s="5"/>
      <c r="P119" s="5"/>
      <c r="Q119" s="239"/>
      <c r="R119" s="240"/>
      <c r="S119" s="240"/>
      <c r="T119" s="239"/>
    </row>
    <row r="120" spans="1:20" x14ac:dyDescent="0.25">
      <c r="A120" s="4"/>
      <c r="B120" s="5"/>
      <c r="C120" s="5"/>
      <c r="D120" s="5"/>
      <c r="E120" s="5"/>
      <c r="F120" s="5"/>
      <c r="G120" s="5"/>
      <c r="H120" s="5"/>
      <c r="I120" s="5"/>
      <c r="J120" s="5"/>
      <c r="K120" s="5"/>
      <c r="L120" s="5"/>
      <c r="M120" s="5"/>
      <c r="N120" s="5"/>
      <c r="O120" s="5"/>
      <c r="P120" s="5"/>
      <c r="Q120" s="239"/>
      <c r="R120" s="240"/>
      <c r="S120" s="240"/>
      <c r="T120" s="239"/>
    </row>
    <row r="121" spans="1:20" x14ac:dyDescent="0.25">
      <c r="A121" s="4"/>
      <c r="B121" s="5"/>
      <c r="C121" s="5"/>
      <c r="D121" s="5"/>
      <c r="E121" s="5"/>
      <c r="F121" s="5"/>
      <c r="G121" s="5"/>
      <c r="H121" s="5"/>
      <c r="I121" s="5"/>
      <c r="J121" s="5"/>
      <c r="K121" s="5"/>
      <c r="L121" s="5"/>
      <c r="M121" s="5"/>
      <c r="N121" s="5"/>
      <c r="O121" s="5"/>
      <c r="P121" s="5"/>
      <c r="Q121" s="239"/>
      <c r="R121" s="240"/>
      <c r="S121" s="240"/>
      <c r="T121" s="239"/>
    </row>
    <row r="122" spans="1:20" x14ac:dyDescent="0.25">
      <c r="A122" s="4"/>
      <c r="B122" s="5"/>
      <c r="C122" s="5"/>
      <c r="D122" s="5"/>
      <c r="E122" s="5"/>
      <c r="F122" s="5"/>
      <c r="G122" s="5"/>
      <c r="H122" s="5"/>
      <c r="I122" s="5"/>
      <c r="J122" s="5"/>
      <c r="K122" s="5"/>
      <c r="L122" s="5"/>
      <c r="M122" s="5"/>
      <c r="N122" s="5"/>
      <c r="O122" s="5"/>
      <c r="P122" s="5"/>
      <c r="Q122" s="239"/>
      <c r="R122" s="240"/>
      <c r="S122" s="241"/>
      <c r="T122" s="239"/>
    </row>
    <row r="123" spans="1:20" x14ac:dyDescent="0.25">
      <c r="A123" s="4"/>
      <c r="B123" s="5"/>
      <c r="C123" s="5"/>
      <c r="D123" s="5"/>
      <c r="E123" s="5"/>
      <c r="F123" s="5"/>
      <c r="G123" s="5"/>
      <c r="H123" s="5"/>
      <c r="I123" s="5"/>
      <c r="J123" s="5"/>
      <c r="K123" s="5"/>
      <c r="L123" s="5"/>
      <c r="M123" s="5"/>
      <c r="N123" s="5"/>
      <c r="O123" s="5"/>
      <c r="P123" s="5"/>
      <c r="Q123" s="239"/>
      <c r="R123" s="240"/>
      <c r="S123" s="242"/>
      <c r="T123" s="239"/>
    </row>
    <row r="124" spans="1:20" x14ac:dyDescent="0.25">
      <c r="A124" s="4"/>
      <c r="B124" s="5"/>
      <c r="C124" s="5"/>
      <c r="D124" s="5"/>
      <c r="E124" s="5"/>
      <c r="F124" s="5"/>
      <c r="G124" s="5"/>
      <c r="H124" s="5"/>
      <c r="I124" s="5"/>
      <c r="J124" s="5"/>
      <c r="K124" s="5"/>
      <c r="L124" s="5"/>
      <c r="M124" s="5"/>
      <c r="N124" s="5"/>
      <c r="O124" s="5"/>
      <c r="P124" s="5"/>
      <c r="Q124" s="239"/>
      <c r="R124" s="240"/>
      <c r="S124" s="242"/>
      <c r="T124" s="239"/>
    </row>
    <row r="125" spans="1:20" x14ac:dyDescent="0.25">
      <c r="A125" s="4"/>
      <c r="B125" s="5"/>
      <c r="C125" s="5"/>
      <c r="D125" s="5"/>
      <c r="E125" s="5"/>
      <c r="F125" s="5"/>
      <c r="G125" s="5"/>
      <c r="H125" s="5"/>
      <c r="I125" s="5"/>
      <c r="J125" s="5"/>
      <c r="K125" s="5"/>
      <c r="L125" s="5"/>
      <c r="M125" s="5"/>
      <c r="N125" s="5"/>
      <c r="O125" s="5"/>
      <c r="P125" s="5"/>
      <c r="Q125" s="239"/>
      <c r="R125" s="240"/>
      <c r="S125" s="242"/>
      <c r="T125" s="239"/>
    </row>
    <row r="126" spans="1:20" x14ac:dyDescent="0.25">
      <c r="A126" s="4"/>
      <c r="B126" s="5"/>
      <c r="C126" s="5"/>
      <c r="D126" s="5"/>
      <c r="E126" s="5"/>
      <c r="F126" s="5"/>
      <c r="G126" s="5"/>
      <c r="H126" s="5"/>
      <c r="I126" s="5"/>
      <c r="J126" s="5"/>
      <c r="K126" s="5"/>
      <c r="L126" s="5"/>
      <c r="M126" s="5"/>
      <c r="N126" s="5"/>
      <c r="O126" s="5"/>
      <c r="P126" s="5"/>
      <c r="Q126" s="239"/>
      <c r="R126" s="240"/>
      <c r="S126" s="242"/>
      <c r="T126" s="239"/>
    </row>
    <row r="127" spans="1:20" x14ac:dyDescent="0.25">
      <c r="A127" s="4"/>
      <c r="B127" s="5"/>
      <c r="C127" s="5"/>
      <c r="D127" s="5"/>
      <c r="E127" s="5"/>
      <c r="F127" s="5"/>
      <c r="G127" s="5"/>
      <c r="H127" s="5"/>
      <c r="I127" s="5"/>
      <c r="J127" s="5"/>
      <c r="K127" s="5"/>
      <c r="L127" s="5"/>
      <c r="M127" s="5"/>
      <c r="N127" s="5"/>
      <c r="O127" s="5"/>
      <c r="P127" s="5"/>
      <c r="Q127" s="239"/>
      <c r="R127" s="240"/>
      <c r="S127" s="242"/>
      <c r="T127" s="239"/>
    </row>
    <row r="128" spans="1:20" x14ac:dyDescent="0.25">
      <c r="A128" s="4"/>
      <c r="B128" s="5"/>
      <c r="C128" s="5"/>
      <c r="D128" s="5"/>
      <c r="E128" s="5"/>
      <c r="F128" s="5"/>
      <c r="G128" s="5"/>
      <c r="H128" s="5"/>
      <c r="I128" s="5"/>
      <c r="J128" s="5"/>
      <c r="K128" s="5"/>
      <c r="L128" s="5"/>
      <c r="M128" s="5"/>
      <c r="N128" s="5"/>
      <c r="O128" s="5"/>
      <c r="P128" s="5"/>
      <c r="Q128" s="239"/>
      <c r="R128" s="240"/>
      <c r="S128" s="242"/>
      <c r="T128" s="239"/>
    </row>
    <row r="129" spans="1:20" x14ac:dyDescent="0.25">
      <c r="A129" s="4"/>
      <c r="B129" s="5"/>
      <c r="C129" s="5"/>
      <c r="D129" s="5"/>
      <c r="E129" s="5"/>
      <c r="F129" s="5"/>
      <c r="G129" s="5"/>
      <c r="H129" s="5"/>
      <c r="I129" s="5"/>
      <c r="J129" s="5"/>
      <c r="K129" s="5"/>
      <c r="L129" s="5"/>
      <c r="M129" s="5"/>
      <c r="N129" s="5"/>
      <c r="O129" s="5"/>
      <c r="P129" s="5"/>
      <c r="Q129" s="239"/>
      <c r="R129" s="240"/>
      <c r="S129" s="242"/>
      <c r="T129" s="239"/>
    </row>
    <row r="130" spans="1:20" x14ac:dyDescent="0.25">
      <c r="A130" s="4"/>
      <c r="B130" s="5"/>
      <c r="C130" s="5"/>
      <c r="D130" s="5"/>
      <c r="E130" s="5"/>
      <c r="F130" s="5"/>
      <c r="G130" s="5"/>
      <c r="H130" s="5"/>
      <c r="I130" s="5"/>
      <c r="J130" s="5"/>
      <c r="K130" s="5"/>
      <c r="L130" s="5"/>
      <c r="M130" s="5"/>
      <c r="N130" s="5"/>
      <c r="O130" s="5"/>
      <c r="P130" s="5"/>
      <c r="Q130" s="239"/>
      <c r="R130" s="240"/>
      <c r="S130" s="242"/>
      <c r="T130" s="239"/>
    </row>
    <row r="131" spans="1:20" x14ac:dyDescent="0.25">
      <c r="A131" s="4"/>
      <c r="B131" s="243" t="s">
        <v>90</v>
      </c>
      <c r="C131" s="5"/>
      <c r="D131" s="5"/>
      <c r="E131" s="5"/>
      <c r="F131" s="5"/>
      <c r="G131" s="5"/>
      <c r="H131" s="5"/>
      <c r="I131" s="5"/>
      <c r="J131" s="5"/>
      <c r="K131" s="5"/>
      <c r="L131" s="5"/>
      <c r="M131" s="5"/>
      <c r="N131" s="5"/>
      <c r="O131" s="5"/>
      <c r="P131" s="5"/>
      <c r="Q131" s="239"/>
      <c r="R131" s="239"/>
      <c r="S131" s="239"/>
      <c r="T131" s="239"/>
    </row>
    <row r="132" spans="1:20" x14ac:dyDescent="0.25">
      <c r="A132" s="4"/>
      <c r="B132" s="5"/>
      <c r="C132" s="5"/>
      <c r="D132" s="5"/>
      <c r="E132" s="5"/>
      <c r="F132" s="5"/>
      <c r="G132" s="5"/>
      <c r="H132" s="5"/>
      <c r="I132" s="5"/>
      <c r="J132" s="5"/>
      <c r="K132" s="5"/>
      <c r="L132" s="5"/>
      <c r="M132" s="5"/>
      <c r="N132" s="5"/>
      <c r="O132" s="5"/>
      <c r="P132" s="5"/>
      <c r="Q132" s="239"/>
      <c r="R132" s="239"/>
      <c r="S132" s="239"/>
      <c r="T132" s="239"/>
    </row>
    <row r="133" spans="1:20" x14ac:dyDescent="0.25">
      <c r="A133" s="4"/>
      <c r="B133" s="245" t="s">
        <v>141</v>
      </c>
      <c r="C133" s="245"/>
      <c r="D133" s="245"/>
      <c r="E133" s="245"/>
      <c r="F133" s="245"/>
      <c r="G133" s="245"/>
      <c r="H133" s="245"/>
      <c r="I133" s="245"/>
      <c r="J133" s="245"/>
      <c r="K133" s="245"/>
      <c r="L133" s="245"/>
      <c r="M133" s="245"/>
      <c r="N133" s="245"/>
      <c r="O133" s="245"/>
      <c r="P133" s="245"/>
    </row>
    <row r="134" spans="1:20" x14ac:dyDescent="0.25">
      <c r="A134" s="4"/>
      <c r="B134" s="230"/>
      <c r="C134" s="230"/>
      <c r="D134" s="230"/>
      <c r="E134" s="230"/>
      <c r="F134" s="230"/>
      <c r="G134" s="230"/>
      <c r="H134" s="230"/>
      <c r="I134" s="230"/>
      <c r="J134" s="230"/>
      <c r="K134" s="230"/>
      <c r="L134" s="230"/>
      <c r="M134" s="230"/>
      <c r="N134" s="230"/>
      <c r="O134" s="230"/>
      <c r="P134" s="230"/>
    </row>
    <row r="135" spans="1:20" ht="58.5" customHeight="1" x14ac:dyDescent="0.25">
      <c r="A135" s="4"/>
      <c r="B135" s="280" t="s">
        <v>112</v>
      </c>
      <c r="C135" s="280"/>
      <c r="D135" s="280"/>
      <c r="E135" s="280"/>
      <c r="F135" s="280"/>
      <c r="G135" s="280"/>
      <c r="H135" s="280"/>
      <c r="I135" s="280"/>
      <c r="J135" s="280"/>
      <c r="K135" s="280"/>
      <c r="L135" s="280"/>
      <c r="M135" s="280"/>
      <c r="N135" s="280"/>
      <c r="O135" s="280"/>
      <c r="P135" s="230"/>
    </row>
    <row r="136" spans="1:20" x14ac:dyDescent="0.25">
      <c r="A136" s="4"/>
      <c r="B136" s="269"/>
      <c r="C136" s="269"/>
      <c r="D136" s="269"/>
      <c r="E136" s="269"/>
      <c r="F136" s="269"/>
      <c r="G136" s="269"/>
      <c r="H136" s="269"/>
      <c r="I136" s="269"/>
      <c r="J136" s="269"/>
      <c r="K136" s="269"/>
      <c r="L136" s="269"/>
      <c r="M136" s="269"/>
      <c r="N136" s="269"/>
      <c r="O136" s="269"/>
      <c r="P136" s="230"/>
    </row>
    <row r="137" spans="1:20" x14ac:dyDescent="0.25">
      <c r="A137" s="4"/>
      <c r="B137" s="230"/>
      <c r="C137" s="230"/>
      <c r="D137" s="230"/>
      <c r="E137" s="230"/>
      <c r="F137" s="230"/>
      <c r="G137" s="230"/>
      <c r="H137" s="230"/>
      <c r="I137" s="263" t="s">
        <v>113</v>
      </c>
      <c r="J137" s="230"/>
      <c r="K137" s="230"/>
      <c r="L137" s="230"/>
      <c r="M137" s="230"/>
      <c r="N137" s="230"/>
      <c r="O137" s="230"/>
      <c r="P137" s="230"/>
    </row>
    <row r="138" spans="1:20" ht="18.75" customHeight="1" x14ac:dyDescent="0.25">
      <c r="A138" s="4"/>
      <c r="B138" s="246"/>
      <c r="C138" s="283" t="s">
        <v>95</v>
      </c>
      <c r="D138" s="283"/>
      <c r="E138" s="247"/>
      <c r="F138" s="248"/>
      <c r="G138" s="249"/>
      <c r="H138" s="250"/>
      <c r="I138" s="246"/>
      <c r="J138" s="283" t="s">
        <v>95</v>
      </c>
      <c r="K138" s="283"/>
      <c r="L138" s="247"/>
      <c r="M138" s="248"/>
      <c r="N138" s="249"/>
      <c r="O138" s="230"/>
      <c r="P138" s="230"/>
    </row>
    <row r="139" spans="1:20" ht="25.5" customHeight="1" x14ac:dyDescent="0.25">
      <c r="A139" s="4"/>
      <c r="B139" s="284" t="s">
        <v>91</v>
      </c>
      <c r="C139" s="285"/>
      <c r="D139" s="285"/>
      <c r="E139" s="285"/>
      <c r="F139" s="251"/>
      <c r="G139" s="252" t="s">
        <v>89</v>
      </c>
      <c r="H139" s="253"/>
      <c r="I139" s="284" t="s">
        <v>91</v>
      </c>
      <c r="J139" s="285"/>
      <c r="K139" s="285"/>
      <c r="L139" s="285"/>
      <c r="M139" s="251"/>
      <c r="N139" s="252" t="s">
        <v>89</v>
      </c>
      <c r="O139" s="230"/>
      <c r="P139" s="230"/>
    </row>
    <row r="140" spans="1:20" x14ac:dyDescent="0.25">
      <c r="A140" s="4"/>
      <c r="B140" s="275" t="s">
        <v>92</v>
      </c>
      <c r="C140" s="276"/>
      <c r="D140" s="276"/>
      <c r="E140" s="254"/>
      <c r="F140" s="254"/>
      <c r="G140" s="255"/>
      <c r="H140" s="253"/>
      <c r="I140" s="275" t="s">
        <v>92</v>
      </c>
      <c r="J140" s="276"/>
      <c r="K140" s="276"/>
      <c r="L140" s="254"/>
      <c r="M140" s="254"/>
      <c r="N140" s="255" t="s">
        <v>66</v>
      </c>
      <c r="O140" s="230"/>
      <c r="P140" s="230"/>
    </row>
    <row r="141" spans="1:20" x14ac:dyDescent="0.25">
      <c r="A141" s="4"/>
      <c r="B141" s="275" t="s">
        <v>68</v>
      </c>
      <c r="C141" s="276"/>
      <c r="D141" s="276"/>
      <c r="E141" s="276"/>
      <c r="F141" s="276"/>
      <c r="G141" s="256" t="e">
        <f>IF(G139="yes",L140,INDEX(E149:E158,MATCH(G140,C149:C158,0)))</f>
        <v>#N/A</v>
      </c>
      <c r="H141" s="253"/>
      <c r="I141" s="275" t="s">
        <v>68</v>
      </c>
      <c r="J141" s="276"/>
      <c r="K141" s="276"/>
      <c r="L141" s="276"/>
      <c r="M141" s="276"/>
      <c r="N141" s="256">
        <f>IF(N139="yes",S140,INDEX(E149:E158,MATCH(N140,C149:C158,0)))</f>
        <v>1.5</v>
      </c>
      <c r="O141" s="230"/>
      <c r="P141" s="230"/>
    </row>
    <row r="142" spans="1:20" x14ac:dyDescent="0.25">
      <c r="A142" s="4"/>
      <c r="B142" s="275" t="s">
        <v>93</v>
      </c>
      <c r="C142" s="276"/>
      <c r="D142" s="276"/>
      <c r="E142" s="276"/>
      <c r="F142" s="254"/>
      <c r="G142" s="257"/>
      <c r="H142" s="253"/>
      <c r="I142" s="275" t="s">
        <v>93</v>
      </c>
      <c r="J142" s="276"/>
      <c r="K142" s="276"/>
      <c r="L142" s="276"/>
      <c r="M142" s="254"/>
      <c r="N142" s="257">
        <v>350</v>
      </c>
      <c r="O142" s="230"/>
      <c r="P142" s="230"/>
    </row>
    <row r="143" spans="1:20" x14ac:dyDescent="0.25">
      <c r="A143" s="4"/>
      <c r="B143" s="277" t="s">
        <v>94</v>
      </c>
      <c r="C143" s="278"/>
      <c r="D143" s="278"/>
      <c r="E143" s="278"/>
      <c r="F143" s="258"/>
      <c r="G143" s="259" t="e">
        <f>G142*G141</f>
        <v>#N/A</v>
      </c>
      <c r="H143" s="253"/>
      <c r="I143" s="277" t="s">
        <v>94</v>
      </c>
      <c r="J143" s="278"/>
      <c r="K143" s="278"/>
      <c r="L143" s="278"/>
      <c r="M143" s="258"/>
      <c r="N143" s="259">
        <f>N142*N141</f>
        <v>525</v>
      </c>
      <c r="O143" s="230"/>
      <c r="P143" s="230"/>
    </row>
    <row r="144" spans="1:20" x14ac:dyDescent="0.25">
      <c r="A144" s="4"/>
      <c r="B144" s="253"/>
      <c r="C144" s="260"/>
      <c r="D144" s="253"/>
      <c r="E144" s="253"/>
      <c r="F144" s="253"/>
      <c r="G144" s="253"/>
      <c r="H144" s="253"/>
      <c r="I144" s="230"/>
      <c r="J144" s="261"/>
      <c r="K144" s="261"/>
      <c r="L144" s="262"/>
      <c r="M144" s="230"/>
      <c r="N144" s="230"/>
      <c r="O144" s="230"/>
      <c r="P144" s="230"/>
    </row>
    <row r="145" spans="1:20" x14ac:dyDescent="0.25">
      <c r="A145" s="4"/>
      <c r="B145" s="234" t="s">
        <v>96</v>
      </c>
      <c r="C145" s="234"/>
      <c r="D145" s="234"/>
      <c r="E145" s="234"/>
      <c r="F145" s="234"/>
      <c r="G145" s="234"/>
      <c r="H145" s="234"/>
      <c r="I145" s="234"/>
      <c r="J145" s="234"/>
      <c r="K145" s="234"/>
      <c r="L145" s="234"/>
      <c r="M145" s="230"/>
      <c r="N145" s="230"/>
      <c r="O145" s="230"/>
      <c r="P145" s="230"/>
    </row>
    <row r="146" spans="1:20" ht="15" customHeight="1" x14ac:dyDescent="0.25">
      <c r="A146" s="4"/>
      <c r="B146" s="253"/>
      <c r="C146" s="253"/>
      <c r="D146" s="253"/>
      <c r="E146" s="253"/>
      <c r="F146" s="253"/>
      <c r="G146" s="253"/>
      <c r="H146" s="253"/>
      <c r="I146" s="5"/>
      <c r="J146" s="261"/>
      <c r="K146" s="261"/>
      <c r="L146" s="262"/>
      <c r="M146" s="5"/>
      <c r="N146" s="5"/>
      <c r="O146" s="5"/>
      <c r="P146" s="5"/>
    </row>
    <row r="147" spans="1:20" hidden="1" x14ac:dyDescent="0.25">
      <c r="A147" s="4"/>
      <c r="B147" s="243"/>
      <c r="C147" s="174" t="s">
        <v>69</v>
      </c>
      <c r="D147" s="175"/>
      <c r="E147" s="176"/>
      <c r="F147" s="243"/>
      <c r="G147" s="243"/>
      <c r="H147" s="243"/>
      <c r="I147" s="5"/>
      <c r="J147" s="5"/>
      <c r="K147" s="5"/>
      <c r="L147" s="5"/>
      <c r="M147" s="5"/>
      <c r="N147" s="5"/>
      <c r="O147" s="5"/>
      <c r="P147" s="5"/>
      <c r="Q147" s="239"/>
      <c r="R147" s="239"/>
      <c r="S147" s="239"/>
      <c r="T147" s="239"/>
    </row>
    <row r="148" spans="1:20" ht="25.5" hidden="1" x14ac:dyDescent="0.25">
      <c r="A148" s="4"/>
      <c r="B148" s="243"/>
      <c r="C148" s="177" t="s">
        <v>70</v>
      </c>
      <c r="D148" s="178" t="s">
        <v>71</v>
      </c>
      <c r="E148" s="179" t="s">
        <v>72</v>
      </c>
      <c r="F148" s="243"/>
      <c r="G148" s="243"/>
      <c r="H148" s="243"/>
      <c r="I148" s="5"/>
      <c r="J148" s="5"/>
      <c r="K148" s="5"/>
      <c r="L148" s="5"/>
      <c r="M148" s="5"/>
      <c r="N148" s="5"/>
      <c r="O148" s="5"/>
      <c r="P148" s="5"/>
      <c r="Q148" s="239"/>
      <c r="R148" s="239"/>
      <c r="S148" s="239"/>
      <c r="T148" s="239"/>
    </row>
    <row r="149" spans="1:20" hidden="1" x14ac:dyDescent="0.25">
      <c r="A149" s="4"/>
      <c r="B149" s="243"/>
      <c r="C149" s="180" t="s">
        <v>67</v>
      </c>
      <c r="D149" s="181">
        <v>10</v>
      </c>
      <c r="E149" s="182">
        <f>1/(D149/12)</f>
        <v>1.2</v>
      </c>
      <c r="F149" s="243"/>
      <c r="G149" s="243"/>
      <c r="H149" s="243"/>
      <c r="I149" s="5"/>
      <c r="J149" s="5"/>
      <c r="K149" s="5"/>
      <c r="L149" s="5"/>
      <c r="M149" s="5"/>
      <c r="N149" s="5"/>
      <c r="O149" s="5"/>
      <c r="P149" s="5"/>
      <c r="Q149" s="239"/>
      <c r="R149" s="239"/>
      <c r="S149" s="239"/>
      <c r="T149" s="239"/>
    </row>
    <row r="150" spans="1:20" hidden="1" x14ac:dyDescent="0.25">
      <c r="A150" s="4"/>
      <c r="B150" s="243"/>
      <c r="C150" s="180" t="s">
        <v>73</v>
      </c>
      <c r="D150" s="181">
        <v>9</v>
      </c>
      <c r="E150" s="182">
        <f t="shared" ref="E150:E158" si="0">1/(D150/12)</f>
        <v>1.3333333333333333</v>
      </c>
      <c r="F150" s="243"/>
      <c r="G150" s="243"/>
      <c r="H150" s="243"/>
      <c r="I150" s="5"/>
      <c r="J150" s="5"/>
      <c r="K150" s="5"/>
      <c r="L150" s="5"/>
      <c r="M150" s="5"/>
      <c r="N150" s="5"/>
      <c r="O150" s="5"/>
      <c r="P150" s="5"/>
      <c r="Q150" s="239"/>
      <c r="R150" s="239"/>
      <c r="S150" s="239"/>
      <c r="T150" s="239"/>
    </row>
    <row r="151" spans="1:20" hidden="1" x14ac:dyDescent="0.25">
      <c r="A151" s="4"/>
      <c r="B151" s="243"/>
      <c r="C151" s="180" t="s">
        <v>66</v>
      </c>
      <c r="D151" s="181">
        <v>8</v>
      </c>
      <c r="E151" s="182">
        <f t="shared" si="0"/>
        <v>1.5</v>
      </c>
      <c r="F151" s="243"/>
      <c r="G151" s="243"/>
      <c r="H151" s="243"/>
      <c r="I151" s="5"/>
      <c r="J151" s="5"/>
      <c r="K151" s="5"/>
      <c r="L151" s="5"/>
      <c r="M151" s="5"/>
      <c r="N151" s="5"/>
      <c r="O151" s="5"/>
      <c r="P151" s="5"/>
      <c r="Q151" s="239"/>
      <c r="R151" s="239"/>
      <c r="S151" s="239"/>
      <c r="T151" s="239"/>
    </row>
    <row r="152" spans="1:20" hidden="1" x14ac:dyDescent="0.25">
      <c r="A152" s="4"/>
      <c r="B152" s="243"/>
      <c r="C152" s="180" t="s">
        <v>74</v>
      </c>
      <c r="D152" s="181">
        <v>7</v>
      </c>
      <c r="E152" s="182">
        <f t="shared" si="0"/>
        <v>1.7142857142857142</v>
      </c>
      <c r="F152" s="243"/>
      <c r="G152" s="243"/>
      <c r="H152" s="243"/>
      <c r="I152" s="5"/>
      <c r="J152" s="5"/>
      <c r="K152" s="5"/>
      <c r="L152" s="5"/>
      <c r="M152" s="5"/>
      <c r="N152" s="5"/>
      <c r="O152" s="5"/>
      <c r="P152" s="5"/>
      <c r="Q152" s="239"/>
      <c r="R152" s="239"/>
      <c r="S152" s="239"/>
      <c r="T152" s="239"/>
    </row>
    <row r="153" spans="1:20" hidden="1" x14ac:dyDescent="0.25">
      <c r="A153" s="4"/>
      <c r="B153" s="243"/>
      <c r="C153" s="180" t="s">
        <v>75</v>
      </c>
      <c r="D153" s="181">
        <v>6</v>
      </c>
      <c r="E153" s="182">
        <f t="shared" si="0"/>
        <v>2</v>
      </c>
      <c r="F153" s="243"/>
      <c r="G153" s="243"/>
      <c r="H153" s="243"/>
      <c r="I153" s="5"/>
      <c r="J153" s="5"/>
      <c r="K153" s="5"/>
      <c r="L153" s="5"/>
      <c r="M153" s="5"/>
      <c r="N153" s="5"/>
      <c r="O153" s="5"/>
      <c r="P153" s="5"/>
      <c r="Q153" s="239"/>
      <c r="R153" s="239"/>
      <c r="S153" s="239"/>
      <c r="T153" s="239"/>
    </row>
    <row r="154" spans="1:20" hidden="1" x14ac:dyDescent="0.25">
      <c r="A154" s="4"/>
      <c r="B154" s="243"/>
      <c r="C154" s="180" t="s">
        <v>76</v>
      </c>
      <c r="D154" s="181">
        <v>5</v>
      </c>
      <c r="E154" s="182">
        <f t="shared" si="0"/>
        <v>2.4</v>
      </c>
      <c r="F154" s="243"/>
      <c r="G154" s="243"/>
      <c r="H154" s="243"/>
      <c r="I154" s="5"/>
      <c r="J154" s="5"/>
      <c r="K154" s="5"/>
      <c r="L154" s="5"/>
      <c r="M154" s="5"/>
      <c r="N154" s="5"/>
      <c r="O154" s="5"/>
      <c r="P154" s="5"/>
      <c r="Q154" s="239"/>
      <c r="R154" s="239"/>
      <c r="S154" s="239"/>
      <c r="T154" s="239"/>
    </row>
    <row r="155" spans="1:20" hidden="1" x14ac:dyDescent="0.25">
      <c r="A155" s="4"/>
      <c r="B155" s="243"/>
      <c r="C155" s="180" t="s">
        <v>77</v>
      </c>
      <c r="D155" s="181">
        <v>4</v>
      </c>
      <c r="E155" s="182">
        <f t="shared" si="0"/>
        <v>3</v>
      </c>
      <c r="F155" s="243"/>
      <c r="G155" s="243"/>
      <c r="H155" s="243"/>
      <c r="I155" s="5"/>
      <c r="J155" s="5"/>
      <c r="K155" s="5"/>
      <c r="L155" s="5"/>
      <c r="M155" s="5"/>
      <c r="N155" s="5"/>
      <c r="O155" s="5"/>
      <c r="P155" s="5"/>
      <c r="Q155" s="239"/>
      <c r="R155" s="239"/>
      <c r="S155" s="239"/>
      <c r="T155" s="239"/>
    </row>
    <row r="156" spans="1:20" hidden="1" x14ac:dyDescent="0.25">
      <c r="A156" s="4"/>
      <c r="B156" s="243"/>
      <c r="C156" s="180" t="s">
        <v>78</v>
      </c>
      <c r="D156" s="181">
        <v>3</v>
      </c>
      <c r="E156" s="182">
        <f t="shared" si="0"/>
        <v>4</v>
      </c>
      <c r="F156" s="243"/>
      <c r="G156" s="243"/>
      <c r="H156" s="243"/>
      <c r="I156" s="5"/>
      <c r="J156" s="5"/>
      <c r="K156" s="5"/>
      <c r="L156" s="5"/>
      <c r="M156" s="5"/>
      <c r="N156" s="5"/>
      <c r="O156" s="5"/>
      <c r="P156" s="5"/>
      <c r="Q156" s="239"/>
      <c r="R156" s="239"/>
      <c r="S156" s="239"/>
      <c r="T156" s="239"/>
    </row>
    <row r="157" spans="1:20" hidden="1" x14ac:dyDescent="0.25">
      <c r="A157" s="4"/>
      <c r="B157" s="243"/>
      <c r="C157" s="180" t="s">
        <v>79</v>
      </c>
      <c r="D157" s="181">
        <v>2</v>
      </c>
      <c r="E157" s="182">
        <f t="shared" si="0"/>
        <v>6</v>
      </c>
      <c r="F157" s="243"/>
      <c r="G157" s="243"/>
      <c r="H157" s="243"/>
      <c r="I157" s="5"/>
      <c r="J157" s="5"/>
      <c r="K157" s="5"/>
      <c r="L157" s="5"/>
      <c r="M157" s="5"/>
      <c r="N157" s="5"/>
      <c r="O157" s="5"/>
      <c r="P157" s="5"/>
      <c r="Q157" s="239"/>
      <c r="R157" s="239"/>
      <c r="S157" s="239"/>
      <c r="T157" s="239"/>
    </row>
    <row r="158" spans="1:20" hidden="1" x14ac:dyDescent="0.25">
      <c r="A158" s="4"/>
      <c r="B158" s="243"/>
      <c r="C158" s="183" t="s">
        <v>80</v>
      </c>
      <c r="D158" s="184">
        <v>1</v>
      </c>
      <c r="E158" s="185">
        <f t="shared" si="0"/>
        <v>12</v>
      </c>
      <c r="F158" s="243"/>
      <c r="G158" s="243"/>
      <c r="H158" s="243"/>
      <c r="I158" s="5"/>
      <c r="J158" s="5"/>
      <c r="K158" s="5"/>
      <c r="L158" s="5"/>
      <c r="M158" s="5"/>
      <c r="N158" s="5"/>
      <c r="O158" s="5"/>
      <c r="P158" s="5"/>
      <c r="Q158" s="239"/>
      <c r="R158" s="239"/>
      <c r="S158" s="239"/>
      <c r="T158" s="239"/>
    </row>
    <row r="159" spans="1:20" hidden="1" x14ac:dyDescent="0.25">
      <c r="A159" s="4"/>
      <c r="B159" s="243"/>
      <c r="C159" s="243"/>
      <c r="D159" s="243"/>
      <c r="E159" s="243"/>
      <c r="F159" s="243"/>
      <c r="G159" s="243"/>
      <c r="H159" s="243"/>
      <c r="I159" s="5"/>
      <c r="J159" s="5"/>
      <c r="K159" s="5"/>
      <c r="L159" s="5"/>
      <c r="M159" s="5"/>
      <c r="N159" s="5"/>
      <c r="O159" s="5"/>
      <c r="P159" s="5"/>
      <c r="Q159" s="239"/>
      <c r="R159" s="239"/>
      <c r="S159" s="239"/>
      <c r="T159" s="239"/>
    </row>
    <row r="160" spans="1:20" x14ac:dyDescent="0.25">
      <c r="A160" s="4"/>
      <c r="B160" s="6" t="s">
        <v>16</v>
      </c>
      <c r="C160" s="5"/>
      <c r="D160" s="5"/>
      <c r="E160" s="17"/>
      <c r="F160" s="5"/>
      <c r="G160" s="5"/>
      <c r="H160" s="5"/>
      <c r="I160" s="5"/>
      <c r="J160" s="5"/>
      <c r="K160" s="5"/>
      <c r="L160" s="5"/>
      <c r="M160" s="5"/>
      <c r="N160" s="5"/>
      <c r="O160" s="5"/>
      <c r="P160" s="5"/>
    </row>
    <row r="161" spans="1:16" x14ac:dyDescent="0.25">
      <c r="A161" s="4"/>
      <c r="B161" s="11" t="s">
        <v>107</v>
      </c>
      <c r="C161" s="5"/>
      <c r="D161" s="5"/>
      <c r="E161" s="5"/>
      <c r="F161" s="5"/>
      <c r="G161" s="5"/>
      <c r="H161" s="5"/>
      <c r="I161" s="5"/>
      <c r="J161" s="5"/>
      <c r="K161" s="5"/>
      <c r="L161" s="5"/>
      <c r="M161" s="5"/>
      <c r="N161" s="5"/>
      <c r="O161" s="5"/>
      <c r="P161" s="5"/>
    </row>
    <row r="162" spans="1:16" x14ac:dyDescent="0.25">
      <c r="A162" s="4"/>
      <c r="B162" s="11" t="s">
        <v>108</v>
      </c>
      <c r="C162" s="5"/>
      <c r="D162" s="5"/>
      <c r="E162" s="5"/>
      <c r="F162" s="5"/>
      <c r="G162" s="5"/>
      <c r="H162" s="5"/>
      <c r="I162" s="5"/>
      <c r="J162" s="5"/>
      <c r="K162" s="5"/>
      <c r="L162" s="5"/>
      <c r="M162" s="5"/>
      <c r="N162" s="5"/>
      <c r="O162" s="5"/>
      <c r="P162" s="5"/>
    </row>
    <row r="163" spans="1:16" x14ac:dyDescent="0.25">
      <c r="A163" s="4"/>
      <c r="B163" s="244" t="s">
        <v>110</v>
      </c>
      <c r="C163" s="5"/>
      <c r="D163" s="5"/>
      <c r="E163" s="5"/>
      <c r="F163" s="5"/>
      <c r="G163" s="5"/>
      <c r="H163" s="5"/>
      <c r="I163" s="5"/>
      <c r="J163" s="5"/>
      <c r="K163" s="5"/>
      <c r="L163" s="5"/>
      <c r="M163" s="5"/>
      <c r="N163" s="5"/>
      <c r="O163" s="5"/>
      <c r="P163" s="5"/>
    </row>
    <row r="164" spans="1:16" x14ac:dyDescent="0.25">
      <c r="A164" s="4"/>
      <c r="B164" s="11" t="s">
        <v>142</v>
      </c>
      <c r="C164" s="5"/>
      <c r="D164" s="5"/>
      <c r="E164" s="5"/>
      <c r="F164" s="5"/>
      <c r="G164" s="5"/>
      <c r="H164" s="5"/>
      <c r="I164" s="5"/>
      <c r="J164" s="5"/>
      <c r="K164" s="5"/>
      <c r="L164" s="5"/>
      <c r="M164" s="5"/>
      <c r="N164" s="5"/>
      <c r="O164" s="5"/>
      <c r="P164" s="5"/>
    </row>
    <row r="165" spans="1:16" x14ac:dyDescent="0.25">
      <c r="A165" s="4"/>
      <c r="B165" s="11" t="s">
        <v>143</v>
      </c>
      <c r="C165" s="5"/>
      <c r="D165" s="5"/>
      <c r="E165" s="5"/>
      <c r="F165" s="5"/>
      <c r="G165" s="5"/>
      <c r="H165" s="5"/>
      <c r="I165" s="5"/>
      <c r="J165" s="5"/>
      <c r="K165" s="5"/>
      <c r="L165" s="5"/>
      <c r="M165" s="5"/>
      <c r="N165" s="5"/>
      <c r="O165" s="5"/>
      <c r="P165" s="5"/>
    </row>
    <row r="166" spans="1:16" x14ac:dyDescent="0.25">
      <c r="A166" s="4"/>
      <c r="B166" s="244" t="s">
        <v>109</v>
      </c>
      <c r="C166" s="5"/>
      <c r="D166" s="5"/>
      <c r="E166" s="5"/>
      <c r="F166" s="5"/>
      <c r="G166" s="5"/>
      <c r="H166" s="5"/>
      <c r="I166" s="5"/>
      <c r="J166" s="5"/>
      <c r="K166" s="5"/>
      <c r="L166" s="5"/>
      <c r="M166" s="5"/>
      <c r="N166" s="5"/>
      <c r="O166" s="5"/>
      <c r="P166" s="5"/>
    </row>
    <row r="167" spans="1:16" x14ac:dyDescent="0.25">
      <c r="A167" s="4"/>
      <c r="B167" s="11"/>
      <c r="C167" s="5"/>
      <c r="D167" s="5"/>
      <c r="E167" s="5"/>
      <c r="F167" s="5"/>
      <c r="G167" s="5"/>
      <c r="H167" s="5"/>
      <c r="I167" s="5"/>
      <c r="J167" s="5"/>
      <c r="K167" s="5"/>
      <c r="L167" s="5"/>
      <c r="M167" s="5"/>
      <c r="N167" s="5"/>
      <c r="O167" s="5"/>
      <c r="P167" s="5"/>
    </row>
    <row r="168" spans="1:16" x14ac:dyDescent="0.25">
      <c r="A168" s="4"/>
      <c r="B168" s="11"/>
      <c r="C168" s="5"/>
      <c r="D168" s="5"/>
      <c r="E168" s="5"/>
      <c r="F168" s="5"/>
      <c r="G168" s="5"/>
      <c r="H168" s="5"/>
      <c r="I168" s="5"/>
      <c r="J168" s="5"/>
      <c r="K168" s="5"/>
      <c r="L168" s="5"/>
      <c r="M168" s="5"/>
      <c r="N168" s="5"/>
      <c r="O168" s="5"/>
      <c r="P168" s="5"/>
    </row>
    <row r="169" spans="1:16" x14ac:dyDescent="0.25">
      <c r="A169" s="4"/>
      <c r="B169" s="9"/>
      <c r="C169" s="5"/>
      <c r="D169" s="5"/>
      <c r="E169" s="5"/>
      <c r="F169" s="5"/>
      <c r="G169" s="5"/>
      <c r="H169" s="5"/>
      <c r="I169" s="5"/>
      <c r="J169" s="5"/>
      <c r="K169" s="5"/>
      <c r="L169" s="5"/>
      <c r="M169" s="5"/>
      <c r="N169" s="5"/>
      <c r="O169" s="5"/>
      <c r="P169" s="5"/>
    </row>
    <row r="170" spans="1:16" x14ac:dyDescent="0.25">
      <c r="A170" s="4"/>
      <c r="B170" s="9"/>
      <c r="C170" s="5"/>
      <c r="D170" s="5"/>
      <c r="E170" s="5"/>
      <c r="F170" s="5"/>
      <c r="G170" s="5"/>
      <c r="H170" s="5"/>
      <c r="I170" s="5"/>
      <c r="J170" s="5"/>
      <c r="K170" s="5"/>
      <c r="L170" s="5"/>
      <c r="M170" s="5"/>
      <c r="N170" s="5"/>
      <c r="O170" s="5"/>
      <c r="P170" s="5"/>
    </row>
    <row r="171" spans="1:16" x14ac:dyDescent="0.25">
      <c r="A171" s="4"/>
      <c r="B171" s="9"/>
      <c r="C171" s="5"/>
      <c r="D171" s="5"/>
      <c r="E171" s="5"/>
      <c r="F171" s="5"/>
      <c r="G171" s="5"/>
      <c r="H171" s="5"/>
      <c r="I171" s="5"/>
      <c r="J171" s="5"/>
      <c r="K171" s="5"/>
      <c r="L171" s="5"/>
      <c r="M171" s="5"/>
      <c r="N171" s="5"/>
      <c r="O171" s="5"/>
      <c r="P171" s="5"/>
    </row>
    <row r="172" spans="1:16" x14ac:dyDescent="0.25">
      <c r="A172" s="4"/>
      <c r="B172" s="9"/>
      <c r="C172" s="5"/>
      <c r="D172" s="5"/>
      <c r="E172" s="5"/>
      <c r="F172" s="5"/>
      <c r="G172" s="5"/>
      <c r="H172" s="5"/>
      <c r="I172" s="5"/>
      <c r="J172" s="5"/>
      <c r="K172" s="5"/>
      <c r="L172" s="5"/>
      <c r="M172" s="5"/>
      <c r="N172" s="5"/>
      <c r="O172" s="5"/>
      <c r="P172" s="5"/>
    </row>
    <row r="173" spans="1:16" x14ac:dyDescent="0.25">
      <c r="A173" s="4"/>
      <c r="B173" s="9"/>
      <c r="C173" s="5"/>
      <c r="D173" s="5"/>
      <c r="E173" s="5"/>
      <c r="F173" s="5"/>
      <c r="G173" s="5"/>
      <c r="H173" s="5"/>
      <c r="I173" s="5"/>
      <c r="J173" s="5"/>
      <c r="K173" s="5"/>
      <c r="L173" s="5"/>
      <c r="M173" s="5"/>
      <c r="N173" s="5"/>
      <c r="O173" s="5"/>
      <c r="P173" s="5"/>
    </row>
    <row r="174" spans="1:16" x14ac:dyDescent="0.25">
      <c r="A174" s="4"/>
      <c r="B174" s="9"/>
      <c r="C174" s="5"/>
      <c r="D174" s="5"/>
      <c r="E174" s="5"/>
      <c r="F174" s="5"/>
      <c r="G174" s="5"/>
      <c r="H174" s="5"/>
      <c r="I174" s="5"/>
      <c r="J174" s="5"/>
      <c r="K174" s="5"/>
      <c r="L174" s="5"/>
      <c r="M174" s="5"/>
      <c r="N174" s="5"/>
      <c r="O174" s="5"/>
      <c r="P174" s="5"/>
    </row>
    <row r="175" spans="1:16" x14ac:dyDescent="0.25">
      <c r="A175" s="4"/>
      <c r="B175" s="9"/>
      <c r="C175" s="5"/>
      <c r="D175" s="5"/>
      <c r="E175" s="5"/>
      <c r="F175" s="5"/>
      <c r="G175" s="5"/>
      <c r="H175" s="5"/>
      <c r="I175" s="5"/>
      <c r="J175" s="5"/>
      <c r="K175" s="5"/>
      <c r="L175" s="5"/>
      <c r="M175" s="5"/>
      <c r="N175" s="5"/>
      <c r="O175" s="5"/>
      <c r="P175" s="5"/>
    </row>
    <row r="176" spans="1:16" x14ac:dyDescent="0.25">
      <c r="A176" s="4"/>
      <c r="B176" s="9"/>
      <c r="C176" s="5"/>
      <c r="D176" s="5"/>
      <c r="E176" s="5"/>
      <c r="F176" s="5"/>
      <c r="G176" s="5"/>
      <c r="H176" s="5"/>
      <c r="I176" s="5"/>
      <c r="J176" s="5"/>
      <c r="K176" s="5"/>
      <c r="L176" s="5"/>
      <c r="M176" s="5"/>
      <c r="N176" s="5"/>
      <c r="O176" s="5"/>
      <c r="P176" s="5"/>
    </row>
    <row r="177" spans="1:16" x14ac:dyDescent="0.25">
      <c r="A177" s="4"/>
      <c r="B177" s="9"/>
      <c r="C177" s="5"/>
      <c r="D177" s="5"/>
      <c r="E177" s="5"/>
      <c r="F177" s="5"/>
      <c r="G177" s="5"/>
      <c r="H177" s="5"/>
      <c r="I177" s="5"/>
      <c r="J177" s="5"/>
      <c r="K177" s="5"/>
      <c r="L177" s="5"/>
      <c r="M177" s="5"/>
      <c r="N177" s="5"/>
      <c r="O177" s="5"/>
      <c r="P177" s="5"/>
    </row>
    <row r="178" spans="1:16" x14ac:dyDescent="0.25">
      <c r="A178" s="4"/>
      <c r="B178" s="9"/>
      <c r="C178" s="5"/>
      <c r="D178" s="5"/>
      <c r="E178" s="5"/>
      <c r="F178" s="5"/>
      <c r="G178" s="5"/>
      <c r="H178" s="5"/>
      <c r="I178" s="5"/>
      <c r="J178" s="5"/>
      <c r="K178" s="5"/>
      <c r="L178" s="5"/>
      <c r="M178" s="5"/>
      <c r="N178" s="5"/>
      <c r="O178" s="5"/>
      <c r="P178" s="5"/>
    </row>
    <row r="179" spans="1:16" x14ac:dyDescent="0.25">
      <c r="A179" s="4"/>
      <c r="B179" s="9"/>
      <c r="C179" s="5"/>
      <c r="D179" s="5"/>
      <c r="E179" s="5"/>
      <c r="F179" s="5"/>
      <c r="G179" s="5"/>
      <c r="H179" s="5"/>
      <c r="I179" s="5"/>
      <c r="J179" s="5"/>
      <c r="K179" s="5"/>
      <c r="L179" s="5"/>
      <c r="M179" s="5"/>
      <c r="N179" s="5"/>
      <c r="O179" s="5"/>
      <c r="P179" s="5"/>
    </row>
    <row r="180" spans="1:16" x14ac:dyDescent="0.25">
      <c r="A180" s="4"/>
      <c r="B180" s="14" t="s">
        <v>60</v>
      </c>
      <c r="C180" s="5"/>
      <c r="D180" s="5"/>
      <c r="E180" s="5"/>
      <c r="F180" s="5"/>
      <c r="G180" s="5"/>
      <c r="H180" s="5"/>
      <c r="I180" s="5"/>
      <c r="J180" s="6"/>
      <c r="K180" s="5"/>
      <c r="L180" s="5"/>
      <c r="M180" s="5"/>
      <c r="N180" s="5"/>
      <c r="O180" s="5"/>
      <c r="P180" s="5"/>
    </row>
    <row r="181" spans="1:16" x14ac:dyDescent="0.25">
      <c r="A181" s="4"/>
      <c r="B181" s="6" t="s">
        <v>59</v>
      </c>
      <c r="C181" s="10"/>
      <c r="D181" s="5"/>
      <c r="E181" s="5"/>
      <c r="F181" s="5"/>
      <c r="G181" s="5"/>
      <c r="H181" s="5"/>
      <c r="I181" s="5"/>
      <c r="J181" s="5"/>
      <c r="K181" s="5"/>
      <c r="L181" s="5"/>
      <c r="M181" s="5"/>
      <c r="N181" s="5"/>
      <c r="O181" s="5"/>
      <c r="P181" s="5"/>
    </row>
    <row r="182" spans="1:16" x14ac:dyDescent="0.25">
      <c r="A182" s="4"/>
      <c r="B182" s="6"/>
      <c r="C182" s="10"/>
      <c r="D182" s="5"/>
      <c r="E182" s="5"/>
      <c r="F182" s="5"/>
      <c r="G182" s="5"/>
      <c r="H182" s="5"/>
      <c r="I182" s="5"/>
      <c r="J182" s="5"/>
      <c r="K182" s="5"/>
      <c r="L182" s="5"/>
      <c r="M182" s="5"/>
      <c r="N182" s="5"/>
      <c r="O182" s="5"/>
      <c r="P182" s="5"/>
    </row>
    <row r="183" spans="1:16" x14ac:dyDescent="0.25">
      <c r="A183" s="4"/>
      <c r="B183" s="6"/>
      <c r="C183" s="10"/>
      <c r="D183" s="5"/>
      <c r="E183" s="5"/>
      <c r="F183" s="5"/>
      <c r="G183" s="5"/>
      <c r="H183" s="5"/>
      <c r="I183" s="5"/>
      <c r="J183" s="5"/>
      <c r="K183" s="5"/>
      <c r="L183" s="5"/>
      <c r="M183" s="5"/>
      <c r="N183" s="5"/>
      <c r="O183" s="5"/>
      <c r="P183" s="5"/>
    </row>
    <row r="184" spans="1:16" x14ac:dyDescent="0.25">
      <c r="A184" s="4"/>
      <c r="B184" s="6"/>
      <c r="C184" s="10"/>
      <c r="D184" s="5"/>
      <c r="E184" s="5"/>
      <c r="F184" s="5"/>
      <c r="G184" s="5"/>
      <c r="H184" s="5"/>
      <c r="I184" s="5"/>
      <c r="J184" s="5"/>
      <c r="K184" s="5"/>
      <c r="L184" s="5"/>
      <c r="M184" s="5"/>
      <c r="N184" s="5"/>
      <c r="O184" s="5"/>
      <c r="P184" s="5"/>
    </row>
    <row r="185" spans="1:16" x14ac:dyDescent="0.25">
      <c r="A185" s="4"/>
      <c r="B185" s="6"/>
      <c r="C185" s="10"/>
      <c r="D185" s="5"/>
      <c r="E185" s="5"/>
      <c r="F185" s="5"/>
      <c r="G185" s="5"/>
      <c r="H185" s="5"/>
      <c r="I185" s="5"/>
      <c r="J185" s="5"/>
      <c r="K185" s="5"/>
      <c r="L185" s="5"/>
      <c r="M185" s="5"/>
      <c r="N185" s="5"/>
      <c r="O185" s="5"/>
      <c r="P185" s="5"/>
    </row>
    <row r="186" spans="1:16" x14ac:dyDescent="0.25">
      <c r="A186" s="4"/>
      <c r="B186" s="6"/>
      <c r="C186" s="10"/>
      <c r="D186" s="5"/>
      <c r="E186" s="5"/>
      <c r="F186" s="5"/>
      <c r="G186" s="5"/>
      <c r="H186" s="5"/>
      <c r="I186" s="5"/>
      <c r="J186" s="5"/>
      <c r="K186" s="5"/>
      <c r="L186" s="5"/>
      <c r="M186" s="5"/>
      <c r="N186" s="5"/>
      <c r="O186" s="5"/>
      <c r="P186" s="5"/>
    </row>
    <row r="187" spans="1:16" x14ac:dyDescent="0.25">
      <c r="A187" s="4"/>
      <c r="B187" s="5"/>
      <c r="C187" s="5"/>
      <c r="D187" s="5"/>
      <c r="E187" s="5"/>
      <c r="F187" s="5"/>
      <c r="G187" s="5"/>
      <c r="H187" s="5"/>
      <c r="I187" s="5"/>
      <c r="J187" s="5"/>
      <c r="K187" s="5"/>
      <c r="L187" s="5"/>
      <c r="M187" s="5"/>
      <c r="N187" s="5"/>
      <c r="O187" s="5"/>
      <c r="P187" s="5"/>
    </row>
    <row r="188" spans="1:16" x14ac:dyDescent="0.25">
      <c r="A188" s="4"/>
      <c r="B188" s="5"/>
      <c r="C188" s="5"/>
      <c r="D188" s="5"/>
      <c r="E188" s="5"/>
      <c r="F188" s="5"/>
      <c r="G188" s="5"/>
      <c r="H188" s="5"/>
      <c r="I188" s="5"/>
      <c r="J188" s="5"/>
      <c r="K188" s="5"/>
      <c r="L188" s="5"/>
      <c r="M188" s="5"/>
      <c r="N188" s="5"/>
      <c r="O188" s="5"/>
      <c r="P188" s="5"/>
    </row>
    <row r="189" spans="1:16" x14ac:dyDescent="0.25">
      <c r="A189" s="4"/>
      <c r="B189" s="5"/>
      <c r="C189" s="5"/>
      <c r="D189" s="5"/>
      <c r="E189" s="5"/>
      <c r="F189" s="5"/>
      <c r="G189" s="5"/>
      <c r="H189" s="5"/>
      <c r="I189" s="5"/>
      <c r="J189" s="5"/>
      <c r="K189" s="5"/>
      <c r="L189" s="5"/>
      <c r="M189" s="5"/>
      <c r="N189" s="5"/>
      <c r="O189" s="5"/>
      <c r="P189" s="5"/>
    </row>
    <row r="190" spans="1:16" x14ac:dyDescent="0.25">
      <c r="A190" s="4"/>
      <c r="B190" s="5"/>
      <c r="C190" s="5"/>
      <c r="D190" s="5"/>
      <c r="E190" s="5"/>
      <c r="F190" s="5"/>
      <c r="G190" s="5"/>
      <c r="H190" s="5"/>
      <c r="I190" s="5"/>
      <c r="J190" s="5"/>
      <c r="K190" s="5"/>
      <c r="L190" s="5"/>
      <c r="M190" s="5"/>
      <c r="N190" s="5"/>
      <c r="O190" s="5"/>
      <c r="P190" s="5"/>
    </row>
    <row r="191" spans="1:16" x14ac:dyDescent="0.25">
      <c r="A191" s="4"/>
      <c r="B191" s="8" t="s">
        <v>40</v>
      </c>
      <c r="C191" s="5"/>
      <c r="D191" s="5"/>
      <c r="E191" s="5"/>
      <c r="F191" s="5"/>
      <c r="G191" s="5"/>
      <c r="H191" s="5"/>
      <c r="I191" s="5"/>
      <c r="J191" s="5"/>
      <c r="K191" s="5"/>
      <c r="L191" s="5"/>
      <c r="M191" s="5"/>
      <c r="N191" s="5"/>
      <c r="O191" s="5"/>
      <c r="P191" s="5"/>
    </row>
    <row r="192" spans="1:16" x14ac:dyDescent="0.25">
      <c r="A192" s="4"/>
      <c r="B192" s="6" t="s">
        <v>41</v>
      </c>
      <c r="C192" s="5"/>
      <c r="D192" s="5"/>
      <c r="E192" s="5"/>
      <c r="F192" s="5"/>
      <c r="G192" s="5"/>
      <c r="H192" s="5"/>
      <c r="I192" s="5"/>
      <c r="J192" s="5"/>
      <c r="K192" s="5"/>
      <c r="L192" s="5"/>
      <c r="M192" s="5"/>
      <c r="N192" s="5"/>
      <c r="O192" s="5"/>
      <c r="P192" s="5"/>
    </row>
    <row r="193" spans="1:16" x14ac:dyDescent="0.25">
      <c r="A193" s="4"/>
      <c r="B193" s="232" t="s">
        <v>114</v>
      </c>
      <c r="C193" s="5"/>
      <c r="D193" s="5"/>
      <c r="E193" s="5"/>
      <c r="F193" s="5"/>
      <c r="G193" s="5"/>
      <c r="H193" s="5"/>
      <c r="I193" s="5"/>
      <c r="J193" s="5"/>
      <c r="K193" s="5"/>
      <c r="L193" s="5"/>
      <c r="M193" s="5"/>
      <c r="N193" s="5"/>
      <c r="O193" s="5"/>
      <c r="P193" s="5"/>
    </row>
    <row r="194" spans="1:16" x14ac:dyDescent="0.25">
      <c r="A194" s="4"/>
      <c r="B194" s="4"/>
      <c r="C194" s="4"/>
      <c r="D194" s="4"/>
      <c r="E194" s="4"/>
      <c r="F194" s="4"/>
      <c r="G194" s="4"/>
      <c r="H194" s="4"/>
      <c r="I194" s="4"/>
      <c r="J194" s="4"/>
      <c r="K194" s="4"/>
      <c r="L194" s="4"/>
      <c r="M194" s="4"/>
      <c r="N194" s="4"/>
      <c r="O194" s="4"/>
      <c r="P194" s="4"/>
    </row>
    <row r="195" spans="1:16" x14ac:dyDescent="0.25">
      <c r="A195" s="4"/>
      <c r="B195" s="4"/>
      <c r="C195" s="4"/>
      <c r="D195" s="4"/>
      <c r="E195" s="4"/>
      <c r="F195" s="4"/>
      <c r="G195" s="4"/>
      <c r="H195" s="4"/>
      <c r="I195" s="4"/>
      <c r="J195" s="4"/>
      <c r="K195" s="4"/>
      <c r="L195" s="4"/>
      <c r="M195" s="4"/>
      <c r="N195" s="4"/>
      <c r="O195" s="4"/>
      <c r="P195" s="4"/>
    </row>
    <row r="196" spans="1:16" x14ac:dyDescent="0.25">
      <c r="A196" s="4"/>
      <c r="B196" s="4"/>
      <c r="C196" s="4"/>
      <c r="D196" s="4"/>
      <c r="E196" s="4"/>
      <c r="F196" s="4"/>
      <c r="G196" s="4"/>
      <c r="H196" s="4"/>
      <c r="I196" s="4"/>
      <c r="J196" s="4"/>
      <c r="K196" s="4"/>
      <c r="L196" s="4"/>
      <c r="M196" s="4"/>
      <c r="N196" s="4"/>
      <c r="O196" s="4"/>
      <c r="P196" s="4"/>
    </row>
    <row r="197" spans="1:16" x14ac:dyDescent="0.25">
      <c r="A197" s="4"/>
      <c r="B197" s="4"/>
      <c r="C197" s="4"/>
      <c r="D197" s="4"/>
      <c r="E197" s="4"/>
      <c r="F197" s="4"/>
      <c r="G197" s="4"/>
      <c r="H197" s="4"/>
      <c r="I197" s="4"/>
      <c r="J197" s="4"/>
      <c r="K197" s="4"/>
      <c r="L197" s="4"/>
      <c r="M197" s="4"/>
      <c r="N197" s="4"/>
      <c r="O197" s="4"/>
      <c r="P197" s="4"/>
    </row>
    <row r="198" spans="1:16" x14ac:dyDescent="0.25">
      <c r="A198" s="4"/>
      <c r="B198" s="4"/>
      <c r="C198" s="4"/>
      <c r="D198" s="4"/>
      <c r="E198" s="4"/>
      <c r="F198" s="4"/>
      <c r="G198" s="4"/>
      <c r="H198" s="4"/>
      <c r="I198" s="4"/>
      <c r="J198" s="4"/>
      <c r="K198" s="4"/>
      <c r="L198" s="4"/>
      <c r="M198" s="4"/>
      <c r="N198" s="4"/>
      <c r="O198" s="4"/>
      <c r="P198" s="4"/>
    </row>
    <row r="199" spans="1:16" x14ac:dyDescent="0.25">
      <c r="A199" s="4"/>
      <c r="B199" s="4"/>
      <c r="C199" s="4"/>
      <c r="D199" s="4"/>
      <c r="E199" s="4"/>
      <c r="F199" s="4"/>
      <c r="G199" s="4"/>
      <c r="H199" s="4"/>
      <c r="I199" s="4"/>
      <c r="J199" s="4"/>
      <c r="K199" s="4"/>
      <c r="L199" s="4"/>
      <c r="M199" s="4"/>
      <c r="N199" s="4"/>
      <c r="O199" s="4"/>
      <c r="P199" s="4"/>
    </row>
    <row r="200" spans="1:16" x14ac:dyDescent="0.25">
      <c r="A200" s="4"/>
      <c r="B200" s="4"/>
      <c r="C200" s="4"/>
      <c r="D200" s="4"/>
      <c r="E200" s="4"/>
      <c r="F200" s="4"/>
      <c r="G200" s="4"/>
      <c r="H200" s="4"/>
      <c r="I200" s="4"/>
      <c r="J200" s="4"/>
      <c r="K200" s="4"/>
      <c r="L200" s="4"/>
      <c r="M200" s="4"/>
      <c r="N200" s="4"/>
      <c r="O200" s="4"/>
      <c r="P200" s="4"/>
    </row>
    <row r="201" spans="1:16" x14ac:dyDescent="0.25">
      <c r="A201" s="4"/>
      <c r="B201" s="4"/>
      <c r="C201" s="4"/>
      <c r="D201" s="4"/>
      <c r="E201" s="4"/>
      <c r="F201" s="4"/>
      <c r="G201" s="4"/>
      <c r="H201" s="4"/>
      <c r="I201" s="4"/>
      <c r="J201" s="4"/>
      <c r="K201" s="4"/>
      <c r="L201" s="4"/>
      <c r="M201" s="4"/>
      <c r="N201" s="4"/>
      <c r="O201" s="4"/>
      <c r="P201" s="4"/>
    </row>
    <row r="202" spans="1:16" x14ac:dyDescent="0.25">
      <c r="A202" s="4"/>
      <c r="B202" s="4" t="s">
        <v>61</v>
      </c>
      <c r="C202" s="4"/>
      <c r="D202" s="4"/>
      <c r="E202" s="4"/>
      <c r="F202" s="4"/>
      <c r="G202" s="4"/>
      <c r="H202" s="4"/>
      <c r="I202" s="4"/>
      <c r="J202" s="4"/>
      <c r="K202" s="4"/>
      <c r="L202" s="4"/>
      <c r="M202" s="4"/>
      <c r="N202" s="4"/>
      <c r="O202" s="4"/>
      <c r="P202" s="4"/>
    </row>
    <row r="203" spans="1:16" x14ac:dyDescent="0.25">
      <c r="A203" s="4"/>
      <c r="B203" s="4" t="s">
        <v>62</v>
      </c>
      <c r="C203" s="4"/>
      <c r="D203" s="4"/>
      <c r="E203" s="4"/>
      <c r="F203" s="4"/>
      <c r="G203" s="4"/>
      <c r="H203" s="4"/>
      <c r="I203" s="4"/>
      <c r="J203" s="4"/>
      <c r="K203" s="4"/>
      <c r="L203" s="4"/>
      <c r="M203" s="4"/>
      <c r="N203" s="4"/>
      <c r="O203" s="4"/>
      <c r="P203" s="4"/>
    </row>
    <row r="204" spans="1:16" x14ac:dyDescent="0.25">
      <c r="A204" s="4"/>
      <c r="B204" s="4"/>
      <c r="C204" s="4"/>
      <c r="D204" s="4"/>
      <c r="E204" s="4"/>
      <c r="F204" s="4"/>
      <c r="G204" s="4"/>
      <c r="H204" s="4"/>
      <c r="I204" s="4"/>
      <c r="J204" s="4"/>
      <c r="K204" s="4"/>
      <c r="L204" s="4"/>
      <c r="M204" s="4"/>
      <c r="N204" s="4"/>
      <c r="O204" s="4"/>
      <c r="P204" s="4"/>
    </row>
    <row r="205" spans="1:16" x14ac:dyDescent="0.25">
      <c r="A205" s="4"/>
      <c r="B205" s="4"/>
      <c r="C205" s="4"/>
      <c r="D205" s="4"/>
      <c r="E205" s="4"/>
      <c r="F205" s="4"/>
      <c r="G205" s="4"/>
      <c r="H205" s="4"/>
      <c r="I205" s="4"/>
      <c r="J205" s="4"/>
      <c r="K205" s="4"/>
      <c r="L205" s="4"/>
      <c r="M205" s="4"/>
      <c r="N205" s="4"/>
      <c r="O205" s="4"/>
      <c r="P205" s="4"/>
    </row>
    <row r="206" spans="1:16" x14ac:dyDescent="0.25">
      <c r="A206" s="4"/>
      <c r="B206" s="4"/>
      <c r="C206" s="4"/>
      <c r="D206" s="4"/>
      <c r="E206" s="4"/>
      <c r="F206" s="4"/>
      <c r="G206" s="4"/>
      <c r="H206" s="4"/>
      <c r="I206" s="4"/>
      <c r="J206" s="4"/>
      <c r="K206" s="4"/>
      <c r="L206" s="4"/>
      <c r="M206" s="4"/>
      <c r="N206" s="4"/>
      <c r="O206" s="4"/>
      <c r="P206" s="4"/>
    </row>
    <row r="207" spans="1:16" x14ac:dyDescent="0.25">
      <c r="A207" s="4"/>
      <c r="B207" s="4"/>
      <c r="C207" s="4"/>
      <c r="D207" s="4"/>
      <c r="E207" s="4"/>
      <c r="F207" s="4"/>
      <c r="G207" s="4"/>
      <c r="H207" s="4"/>
      <c r="I207" s="4"/>
      <c r="J207" s="4"/>
      <c r="K207" s="4"/>
      <c r="L207" s="4"/>
      <c r="M207" s="4"/>
      <c r="N207" s="4"/>
      <c r="O207" s="4"/>
      <c r="P207" s="4"/>
    </row>
    <row r="208" spans="1:16" x14ac:dyDescent="0.25">
      <c r="A208" s="4"/>
      <c r="B208" s="4"/>
      <c r="C208" s="4"/>
      <c r="D208" s="4"/>
      <c r="E208" s="4"/>
      <c r="F208" s="4"/>
      <c r="G208" s="4"/>
      <c r="H208" s="4"/>
      <c r="I208" s="4"/>
      <c r="J208" s="4"/>
      <c r="K208" s="4"/>
      <c r="L208" s="4"/>
      <c r="M208" s="4"/>
      <c r="N208" s="4"/>
      <c r="O208" s="4"/>
      <c r="P208" s="4"/>
    </row>
    <row r="209" spans="1:16" x14ac:dyDescent="0.25">
      <c r="A209" s="4"/>
      <c r="B209" s="4"/>
      <c r="C209" s="4"/>
      <c r="D209" s="4"/>
      <c r="E209" s="4"/>
      <c r="F209" s="4"/>
      <c r="G209" s="4"/>
      <c r="H209" s="4"/>
      <c r="I209" s="4"/>
      <c r="J209" s="4"/>
      <c r="K209" s="4"/>
      <c r="L209" s="4"/>
      <c r="M209" s="4"/>
      <c r="N209" s="4"/>
      <c r="O209" s="4"/>
      <c r="P209" s="4"/>
    </row>
    <row r="210" spans="1:16" x14ac:dyDescent="0.25">
      <c r="A210" s="4"/>
      <c r="B210" s="4"/>
      <c r="C210" s="4"/>
      <c r="D210" s="4"/>
      <c r="E210" s="4"/>
      <c r="F210" s="4"/>
      <c r="G210" s="4"/>
      <c r="H210" s="4"/>
      <c r="I210" s="4"/>
      <c r="J210" s="4"/>
      <c r="K210" s="4"/>
      <c r="L210" s="4"/>
      <c r="M210" s="4"/>
      <c r="N210" s="4"/>
      <c r="O210" s="4"/>
      <c r="P210" s="4"/>
    </row>
    <row r="211" spans="1:16" x14ac:dyDescent="0.25">
      <c r="A211" s="4"/>
      <c r="B211" s="4"/>
      <c r="C211" s="4"/>
      <c r="D211" s="4"/>
      <c r="E211" s="4"/>
      <c r="F211" s="4"/>
      <c r="G211" s="4"/>
      <c r="H211" s="4"/>
      <c r="I211" s="4"/>
      <c r="J211" s="4"/>
      <c r="K211" s="4"/>
      <c r="L211" s="4"/>
      <c r="M211" s="4"/>
      <c r="N211" s="4"/>
      <c r="O211" s="4"/>
      <c r="P211" s="4"/>
    </row>
    <row r="212" spans="1:16" x14ac:dyDescent="0.25">
      <c r="A212" s="4"/>
      <c r="B212" s="4"/>
      <c r="C212" s="4"/>
      <c r="D212" s="4"/>
      <c r="E212" s="4"/>
      <c r="F212" s="4"/>
      <c r="G212" s="4"/>
      <c r="H212" s="4"/>
      <c r="I212" s="4"/>
      <c r="J212" s="4"/>
      <c r="K212" s="4"/>
      <c r="L212" s="4"/>
      <c r="M212" s="4"/>
      <c r="N212" s="4"/>
      <c r="O212" s="4"/>
      <c r="P212" s="4"/>
    </row>
    <row r="213" spans="1:16" x14ac:dyDescent="0.25">
      <c r="A213" s="4"/>
      <c r="B213" s="4"/>
      <c r="C213" s="4"/>
      <c r="D213" s="4"/>
      <c r="E213" s="4"/>
      <c r="F213" s="4"/>
      <c r="G213" s="4"/>
      <c r="H213" s="4"/>
      <c r="I213" s="4"/>
      <c r="J213" s="4"/>
      <c r="K213" s="4"/>
      <c r="L213" s="4"/>
      <c r="M213" s="4"/>
      <c r="N213" s="4"/>
      <c r="O213" s="4"/>
      <c r="P213" s="4"/>
    </row>
    <row r="214" spans="1:16" x14ac:dyDescent="0.25">
      <c r="A214" s="4"/>
      <c r="B214" s="4"/>
      <c r="C214" s="4"/>
      <c r="D214" s="4"/>
      <c r="E214" s="4"/>
      <c r="F214" s="4"/>
      <c r="G214" s="4"/>
      <c r="H214" s="4"/>
      <c r="I214" s="4"/>
      <c r="J214" s="4"/>
      <c r="K214" s="4"/>
      <c r="L214" s="4"/>
      <c r="M214" s="4"/>
      <c r="N214" s="4"/>
      <c r="O214" s="4"/>
      <c r="P214" s="4"/>
    </row>
  </sheetData>
  <sheetProtection selectLockedCells="1" selectUnlockedCells="1"/>
  <protectedRanges>
    <protectedRange sqref="G142:G143 N142:N143" name="Range1"/>
  </protectedRanges>
  <mergeCells count="17">
    <mergeCell ref="B1:M1"/>
    <mergeCell ref="B3:O3"/>
    <mergeCell ref="B8:O8"/>
    <mergeCell ref="C138:D138"/>
    <mergeCell ref="B139:E139"/>
    <mergeCell ref="J138:K138"/>
    <mergeCell ref="I139:L139"/>
    <mergeCell ref="B140:D140"/>
    <mergeCell ref="B141:F141"/>
    <mergeCell ref="B142:E142"/>
    <mergeCell ref="B143:E143"/>
    <mergeCell ref="B108:P108"/>
    <mergeCell ref="B135:O135"/>
    <mergeCell ref="I143:L143"/>
    <mergeCell ref="I140:K140"/>
    <mergeCell ref="I141:M141"/>
    <mergeCell ref="I142:L142"/>
  </mergeCells>
  <dataValidations count="2">
    <dataValidation type="list" allowBlank="1" showInputMessage="1" showErrorMessage="1" sqref="G139 N139">
      <formula1>"Yes, No"</formula1>
    </dataValidation>
    <dataValidation type="list" allowBlank="1" showInputMessage="1" showErrorMessage="1" sqref="G140 N140">
      <formula1>$C$149:$C$158</formula1>
    </dataValidation>
  </dataValidations>
  <pageMargins left="0.19685039370078741" right="0.19685039370078741" top="0.39370078740157483" bottom="0.39370078740157483" header="0.31496062992125984" footer="0.31496062992125984"/>
  <pageSetup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57"/>
  <sheetViews>
    <sheetView tabSelected="1" topLeftCell="B1" zoomScale="84" zoomScaleNormal="84" workbookViewId="0">
      <selection activeCell="I6" sqref="I6:K6"/>
    </sheetView>
  </sheetViews>
  <sheetFormatPr defaultRowHeight="15" x14ac:dyDescent="0.25"/>
  <cols>
    <col min="1" max="1" width="4" hidden="1" customWidth="1"/>
    <col min="2" max="3" width="3.7109375" customWidth="1"/>
    <col min="4" max="5" width="10.42578125" customWidth="1"/>
    <col min="6" max="6" width="14.85546875" customWidth="1"/>
    <col min="7" max="7" width="12.7109375" customWidth="1"/>
    <col min="8" max="8" width="2" hidden="1" customWidth="1"/>
    <col min="9" max="9" width="8.7109375" bestFit="1" customWidth="1"/>
    <col min="10" max="10" width="15.7109375" customWidth="1"/>
    <col min="11" max="11" width="18.140625" customWidth="1"/>
    <col min="12" max="12" width="10.140625" bestFit="1" customWidth="1"/>
    <col min="13" max="13" width="2" hidden="1" customWidth="1"/>
    <col min="14" max="14" width="10.140625" bestFit="1" customWidth="1"/>
    <col min="15" max="15" width="5.7109375" style="62" hidden="1" customWidth="1"/>
    <col min="16" max="16" width="9.7109375" customWidth="1"/>
    <col min="17" max="17" width="5.7109375" hidden="1" customWidth="1"/>
    <col min="18" max="19" width="14.5703125" customWidth="1"/>
    <col min="20" max="20" width="16.28515625" customWidth="1"/>
    <col min="21" max="21" width="7.7109375" hidden="1" customWidth="1"/>
    <col min="22" max="22" width="3" customWidth="1"/>
    <col min="23" max="23" width="6" style="50" customWidth="1"/>
    <col min="24" max="26" width="12.5703125" style="50" customWidth="1"/>
    <col min="27" max="27" width="10.5703125" style="50" bestFit="1" customWidth="1"/>
    <col min="28" max="28" width="11.42578125" style="50" customWidth="1"/>
    <col min="29" max="29" width="10.5703125" bestFit="1" customWidth="1"/>
    <col min="30" max="30" width="9.5703125" bestFit="1" customWidth="1"/>
    <col min="32" max="32" width="9.5703125" bestFit="1" customWidth="1"/>
    <col min="34" max="34" width="10.5703125" bestFit="1" customWidth="1"/>
  </cols>
  <sheetData>
    <row r="1" spans="1:27" x14ac:dyDescent="0.25">
      <c r="A1" s="20"/>
      <c r="B1" s="20"/>
      <c r="C1" s="21"/>
      <c r="D1" s="21"/>
      <c r="E1" s="21"/>
      <c r="F1" s="21"/>
      <c r="G1" s="21"/>
      <c r="H1" s="21"/>
      <c r="I1" s="21"/>
      <c r="J1" s="21"/>
      <c r="K1" s="21"/>
      <c r="L1" s="21"/>
      <c r="M1" s="21"/>
      <c r="N1" s="21"/>
      <c r="O1" s="53"/>
      <c r="P1" s="21"/>
      <c r="Q1" s="21"/>
      <c r="R1" s="21"/>
      <c r="S1" s="21"/>
      <c r="T1" s="21"/>
      <c r="U1" s="21"/>
      <c r="V1" s="22"/>
      <c r="W1" s="146"/>
    </row>
    <row r="2" spans="1:27" s="2" customFormat="1" ht="21" x14ac:dyDescent="0.35">
      <c r="A2" s="23"/>
      <c r="B2" s="194"/>
      <c r="C2" s="301" t="s">
        <v>115</v>
      </c>
      <c r="D2" s="301"/>
      <c r="E2" s="301"/>
      <c r="F2" s="301"/>
      <c r="G2" s="301"/>
      <c r="H2" s="301"/>
      <c r="I2" s="301"/>
      <c r="J2" s="301"/>
      <c r="K2" s="301"/>
      <c r="L2" s="301"/>
      <c r="M2" s="301"/>
      <c r="N2" s="301"/>
      <c r="O2" s="301"/>
      <c r="P2" s="301"/>
      <c r="Q2" s="301"/>
      <c r="R2" s="301"/>
      <c r="S2" s="301"/>
      <c r="T2" s="301"/>
      <c r="U2" s="45"/>
      <c r="V2" s="24"/>
      <c r="W2" s="265"/>
    </row>
    <row r="3" spans="1:27" x14ac:dyDescent="0.25">
      <c r="A3" s="25"/>
      <c r="B3" s="25"/>
      <c r="C3" s="26"/>
      <c r="D3" s="27"/>
      <c r="E3" s="27"/>
      <c r="F3" s="27"/>
      <c r="G3" s="27"/>
      <c r="H3" s="27"/>
      <c r="I3" s="27"/>
      <c r="J3" s="27"/>
      <c r="K3" s="27"/>
      <c r="L3" s="27"/>
      <c r="M3" s="27"/>
      <c r="N3" s="27"/>
      <c r="O3" s="54"/>
      <c r="P3" s="27"/>
      <c r="Q3" s="27"/>
      <c r="R3" s="27"/>
      <c r="S3" s="27"/>
      <c r="T3" s="26"/>
      <c r="U3" s="26"/>
      <c r="V3" s="28"/>
      <c r="W3" s="146"/>
    </row>
    <row r="4" spans="1:27" ht="7.5" customHeight="1" x14ac:dyDescent="0.25">
      <c r="A4" s="25"/>
      <c r="B4" s="25"/>
      <c r="C4" s="29"/>
      <c r="D4" s="30"/>
      <c r="E4" s="30"/>
      <c r="F4" s="30"/>
      <c r="G4" s="30"/>
      <c r="H4" s="30"/>
      <c r="I4" s="30"/>
      <c r="J4" s="30"/>
      <c r="K4" s="30"/>
      <c r="L4" s="30"/>
      <c r="M4" s="30"/>
      <c r="N4" s="30"/>
      <c r="O4" s="55"/>
      <c r="P4" s="30"/>
      <c r="Q4" s="30"/>
      <c r="R4" s="30"/>
      <c r="S4" s="30"/>
      <c r="T4" s="31"/>
      <c r="U4" s="26"/>
      <c r="V4" s="28"/>
      <c r="W4" s="146"/>
    </row>
    <row r="5" spans="1:27" x14ac:dyDescent="0.25">
      <c r="A5" s="25"/>
      <c r="B5" s="25"/>
      <c r="C5" s="32"/>
      <c r="D5" s="66" t="s">
        <v>120</v>
      </c>
      <c r="E5" s="67"/>
      <c r="F5" s="67"/>
      <c r="G5" s="67"/>
      <c r="H5" s="67"/>
      <c r="I5" s="67"/>
      <c r="J5" s="67"/>
      <c r="K5" s="67"/>
      <c r="L5" s="26"/>
      <c r="M5" s="26"/>
      <c r="N5" s="26"/>
      <c r="O5" s="56"/>
      <c r="P5" s="26"/>
      <c r="Q5" s="26"/>
      <c r="R5" s="26"/>
      <c r="S5" s="26"/>
      <c r="T5" s="33"/>
      <c r="U5" s="26"/>
      <c r="V5" s="28"/>
      <c r="W5" s="146"/>
    </row>
    <row r="6" spans="1:27" x14ac:dyDescent="0.25">
      <c r="A6" s="25"/>
      <c r="B6" s="25"/>
      <c r="C6" s="32"/>
      <c r="D6" s="302" t="s">
        <v>118</v>
      </c>
      <c r="E6" s="302"/>
      <c r="F6" s="302"/>
      <c r="G6" s="68"/>
      <c r="H6" s="68"/>
      <c r="I6" s="293"/>
      <c r="J6" s="293"/>
      <c r="K6" s="293"/>
      <c r="L6" s="34"/>
      <c r="M6" s="49"/>
      <c r="N6" s="34"/>
      <c r="O6" s="57"/>
      <c r="P6" s="26"/>
      <c r="Q6" s="26"/>
      <c r="R6" s="44"/>
      <c r="S6" s="44"/>
      <c r="T6" s="39"/>
      <c r="U6" s="44"/>
      <c r="V6" s="28"/>
      <c r="W6" s="146"/>
      <c r="AA6" s="26"/>
    </row>
    <row r="7" spans="1:27" x14ac:dyDescent="0.25">
      <c r="A7" s="25"/>
      <c r="B7" s="25"/>
      <c r="C7" s="32"/>
      <c r="D7" s="302" t="s">
        <v>0</v>
      </c>
      <c r="E7" s="302"/>
      <c r="F7" s="302"/>
      <c r="G7" s="68"/>
      <c r="H7" s="68"/>
      <c r="I7" s="294"/>
      <c r="J7" s="294"/>
      <c r="K7" s="294"/>
      <c r="L7" s="34"/>
      <c r="M7" s="49"/>
      <c r="N7" s="34"/>
      <c r="O7" s="57"/>
      <c r="P7" s="44"/>
      <c r="Q7" s="44"/>
      <c r="R7" s="26"/>
      <c r="S7" s="26"/>
      <c r="T7" s="33"/>
      <c r="U7" s="26"/>
      <c r="V7" s="28"/>
      <c r="W7" s="146"/>
    </row>
    <row r="8" spans="1:27" x14ac:dyDescent="0.25">
      <c r="A8" s="25"/>
      <c r="B8" s="25"/>
      <c r="C8" s="32"/>
      <c r="D8" s="302" t="s">
        <v>85</v>
      </c>
      <c r="E8" s="302"/>
      <c r="F8" s="165"/>
      <c r="G8" s="165"/>
      <c r="H8" s="165"/>
      <c r="I8" s="309"/>
      <c r="J8" s="309"/>
      <c r="K8" s="309"/>
      <c r="L8" s="34"/>
      <c r="M8" s="49"/>
      <c r="N8" s="34"/>
      <c r="O8" s="57"/>
      <c r="P8" s="44"/>
      <c r="Q8" s="44"/>
      <c r="R8" s="26"/>
      <c r="S8" s="26"/>
      <c r="T8" s="33"/>
      <c r="U8" s="26"/>
      <c r="V8" s="28"/>
      <c r="W8" s="146"/>
    </row>
    <row r="9" spans="1:27" x14ac:dyDescent="0.25">
      <c r="A9" s="25"/>
      <c r="B9" s="25"/>
      <c r="C9" s="32"/>
      <c r="D9" s="302" t="s">
        <v>42</v>
      </c>
      <c r="E9" s="302"/>
      <c r="F9" s="302"/>
      <c r="G9" s="68"/>
      <c r="H9" s="68"/>
      <c r="I9" s="294"/>
      <c r="J9" s="294"/>
      <c r="K9" s="294"/>
      <c r="L9" s="34"/>
      <c r="M9" s="49"/>
      <c r="N9" s="34"/>
      <c r="O9" s="57"/>
      <c r="P9" s="26"/>
      <c r="Q9" s="26"/>
      <c r="R9" s="26"/>
      <c r="S9" s="26"/>
      <c r="T9" s="33"/>
      <c r="U9" s="26"/>
      <c r="V9" s="28"/>
      <c r="W9" s="146"/>
    </row>
    <row r="10" spans="1:27" x14ac:dyDescent="0.25">
      <c r="A10" s="25"/>
      <c r="B10" s="25"/>
      <c r="C10" s="32"/>
      <c r="D10" s="288" t="s">
        <v>119</v>
      </c>
      <c r="E10" s="288"/>
      <c r="F10" s="288"/>
      <c r="G10" s="69"/>
      <c r="H10" s="69"/>
      <c r="I10" s="294"/>
      <c r="J10" s="294"/>
      <c r="K10" s="294"/>
      <c r="L10" s="34"/>
      <c r="M10" s="49"/>
      <c r="N10" s="34"/>
      <c r="O10" s="57"/>
      <c r="P10" s="26"/>
      <c r="Q10" s="26"/>
      <c r="R10" s="26"/>
      <c r="S10" s="26"/>
      <c r="T10" s="33"/>
      <c r="U10" s="26"/>
      <c r="V10" s="28"/>
      <c r="W10" s="146"/>
    </row>
    <row r="11" spans="1:27" x14ac:dyDescent="0.25">
      <c r="A11" s="25"/>
      <c r="B11" s="25"/>
      <c r="C11" s="32"/>
      <c r="D11" s="70"/>
      <c r="E11" s="70"/>
      <c r="F11" s="70"/>
      <c r="G11" s="70"/>
      <c r="H11" s="70"/>
      <c r="I11" s="294"/>
      <c r="J11" s="294"/>
      <c r="K11" s="294"/>
      <c r="L11" s="34"/>
      <c r="M11" s="49"/>
      <c r="N11" s="34"/>
      <c r="O11" s="57"/>
      <c r="P11" s="26"/>
      <c r="Q11" s="26"/>
      <c r="R11" s="204"/>
      <c r="S11" s="204"/>
      <c r="T11" s="33"/>
      <c r="U11" s="26"/>
      <c r="V11" s="28"/>
      <c r="W11" s="146"/>
    </row>
    <row r="12" spans="1:27" x14ac:dyDescent="0.25">
      <c r="A12" s="25"/>
      <c r="B12" s="25"/>
      <c r="C12" s="32"/>
      <c r="D12" s="70"/>
      <c r="E12" s="70"/>
      <c r="F12" s="70"/>
      <c r="G12" s="70"/>
      <c r="H12" s="70"/>
      <c r="I12" s="294"/>
      <c r="J12" s="294"/>
      <c r="K12" s="294"/>
      <c r="L12" s="34"/>
      <c r="M12" s="49"/>
      <c r="N12" s="34"/>
      <c r="O12" s="57"/>
      <c r="P12" s="26"/>
      <c r="Q12" s="26"/>
      <c r="R12" s="26"/>
      <c r="S12" s="26"/>
      <c r="T12" s="33"/>
      <c r="U12" s="26"/>
      <c r="V12" s="28"/>
      <c r="W12" s="146"/>
    </row>
    <row r="13" spans="1:27" ht="7.5" customHeight="1" x14ac:dyDescent="0.25">
      <c r="A13" s="25"/>
      <c r="B13" s="25"/>
      <c r="C13" s="35"/>
      <c r="D13" s="71"/>
      <c r="E13" s="71"/>
      <c r="F13" s="71"/>
      <c r="G13" s="71"/>
      <c r="H13" s="71"/>
      <c r="I13" s="72"/>
      <c r="J13" s="73"/>
      <c r="K13" s="73"/>
      <c r="L13" s="36"/>
      <c r="M13" s="36"/>
      <c r="N13" s="36"/>
      <c r="O13" s="58"/>
      <c r="P13" s="36"/>
      <c r="Q13" s="36"/>
      <c r="R13" s="36"/>
      <c r="S13" s="36"/>
      <c r="T13" s="37"/>
      <c r="U13" s="26"/>
      <c r="V13" s="28"/>
      <c r="W13" s="146"/>
    </row>
    <row r="14" spans="1:27" x14ac:dyDescent="0.25">
      <c r="A14" s="25"/>
      <c r="B14" s="25"/>
      <c r="C14" s="26"/>
      <c r="D14" s="70"/>
      <c r="E14" s="70"/>
      <c r="F14" s="70"/>
      <c r="G14" s="70"/>
      <c r="H14" s="70"/>
      <c r="I14" s="74"/>
      <c r="J14" s="67"/>
      <c r="K14" s="67"/>
      <c r="L14" s="26"/>
      <c r="M14" s="26"/>
      <c r="N14" s="26"/>
      <c r="O14" s="56"/>
      <c r="P14" s="26"/>
      <c r="Q14" s="26"/>
      <c r="R14" s="26"/>
      <c r="S14" s="26"/>
      <c r="T14" s="26"/>
      <c r="U14" s="26"/>
      <c r="V14" s="28"/>
      <c r="W14" s="146"/>
    </row>
    <row r="15" spans="1:27" ht="7.5" customHeight="1" x14ac:dyDescent="0.25">
      <c r="A15" s="25"/>
      <c r="B15" s="25"/>
      <c r="C15" s="29"/>
      <c r="D15" s="75"/>
      <c r="E15" s="75"/>
      <c r="F15" s="75"/>
      <c r="G15" s="75"/>
      <c r="H15" s="75"/>
      <c r="I15" s="76"/>
      <c r="J15" s="77"/>
      <c r="K15" s="77"/>
      <c r="L15" s="38"/>
      <c r="M15" s="38"/>
      <c r="N15" s="38"/>
      <c r="O15" s="59"/>
      <c r="P15" s="38"/>
      <c r="Q15" s="38"/>
      <c r="R15" s="38"/>
      <c r="S15" s="38"/>
      <c r="T15" s="31"/>
      <c r="U15" s="26"/>
      <c r="V15" s="28"/>
      <c r="W15" s="146"/>
    </row>
    <row r="16" spans="1:27" x14ac:dyDescent="0.25">
      <c r="A16" s="25"/>
      <c r="B16" s="25"/>
      <c r="C16" s="32"/>
      <c r="D16" s="66" t="s">
        <v>10</v>
      </c>
      <c r="E16" s="70"/>
      <c r="F16" s="70"/>
      <c r="G16" s="70"/>
      <c r="H16" s="70"/>
      <c r="I16" s="74"/>
      <c r="J16" s="67"/>
      <c r="K16" s="67"/>
      <c r="L16" s="26"/>
      <c r="M16" s="26"/>
      <c r="N16" s="26"/>
      <c r="O16" s="56"/>
      <c r="P16" s="26"/>
      <c r="Q16" s="26"/>
      <c r="R16" s="26"/>
      <c r="S16" s="26"/>
      <c r="T16" s="33"/>
      <c r="U16" s="26"/>
      <c r="V16" s="28"/>
      <c r="W16" s="146"/>
    </row>
    <row r="17" spans="1:27" x14ac:dyDescent="0.25">
      <c r="A17" s="25"/>
      <c r="B17" s="25"/>
      <c r="C17" s="32"/>
      <c r="D17" s="302" t="s">
        <v>5</v>
      </c>
      <c r="E17" s="302"/>
      <c r="F17" s="302"/>
      <c r="G17" s="68"/>
      <c r="H17" s="68"/>
      <c r="I17" s="293"/>
      <c r="J17" s="293"/>
      <c r="K17" s="293"/>
      <c r="L17" s="34"/>
      <c r="M17" s="49"/>
      <c r="N17" s="34"/>
      <c r="O17" s="57"/>
      <c r="P17" s="34"/>
      <c r="Q17" s="34"/>
      <c r="R17" s="26"/>
      <c r="S17" s="26"/>
      <c r="T17" s="33"/>
      <c r="U17" s="26"/>
      <c r="V17" s="28"/>
      <c r="W17" s="146"/>
    </row>
    <row r="18" spans="1:27" x14ac:dyDescent="0.25">
      <c r="A18" s="25"/>
      <c r="B18" s="25"/>
      <c r="C18" s="32"/>
      <c r="D18" s="302" t="s">
        <v>6</v>
      </c>
      <c r="E18" s="302"/>
      <c r="F18" s="302"/>
      <c r="G18" s="68"/>
      <c r="H18" s="68"/>
      <c r="I18" s="294"/>
      <c r="J18" s="294"/>
      <c r="K18" s="294"/>
      <c r="L18" s="34"/>
      <c r="M18" s="49"/>
      <c r="N18" s="34"/>
      <c r="O18" s="57"/>
      <c r="P18" s="26"/>
      <c r="Q18" s="26"/>
      <c r="R18" s="26"/>
      <c r="S18" s="26"/>
      <c r="T18" s="33"/>
      <c r="U18" s="26"/>
      <c r="V18" s="28"/>
      <c r="W18" s="146"/>
    </row>
    <row r="19" spans="1:27" x14ac:dyDescent="0.25">
      <c r="A19" s="25"/>
      <c r="B19" s="25"/>
      <c r="C19" s="32"/>
      <c r="D19" s="302" t="s">
        <v>1</v>
      </c>
      <c r="E19" s="302"/>
      <c r="F19" s="302"/>
      <c r="G19" s="68"/>
      <c r="H19" s="68"/>
      <c r="I19" s="307"/>
      <c r="J19" s="307"/>
      <c r="K19" s="307"/>
      <c r="L19" s="34"/>
      <c r="M19" s="49"/>
      <c r="N19" s="34"/>
      <c r="O19" s="57"/>
      <c r="P19" s="26"/>
      <c r="Q19" s="26"/>
      <c r="R19" s="26"/>
      <c r="S19" s="26"/>
      <c r="T19" s="33"/>
      <c r="U19" s="26"/>
      <c r="V19" s="28"/>
      <c r="W19" s="146"/>
    </row>
    <row r="20" spans="1:27" ht="7.5" customHeight="1" x14ac:dyDescent="0.25">
      <c r="A20" s="25"/>
      <c r="B20" s="25"/>
      <c r="C20" s="35"/>
      <c r="D20" s="73"/>
      <c r="E20" s="73"/>
      <c r="F20" s="73"/>
      <c r="G20" s="73"/>
      <c r="H20" s="73"/>
      <c r="I20" s="73"/>
      <c r="J20" s="73"/>
      <c r="K20" s="73"/>
      <c r="L20" s="36"/>
      <c r="M20" s="36"/>
      <c r="N20" s="36"/>
      <c r="O20" s="58"/>
      <c r="P20" s="36"/>
      <c r="Q20" s="36"/>
      <c r="R20" s="36"/>
      <c r="S20" s="36"/>
      <c r="T20" s="37"/>
      <c r="U20" s="26"/>
      <c r="V20" s="28"/>
      <c r="W20" s="146"/>
    </row>
    <row r="21" spans="1:27" x14ac:dyDescent="0.25">
      <c r="A21" s="25"/>
      <c r="B21" s="25"/>
      <c r="C21" s="26"/>
      <c r="D21" s="26"/>
      <c r="E21" s="26"/>
      <c r="F21" s="26"/>
      <c r="G21" s="26"/>
      <c r="H21" s="26"/>
      <c r="I21" s="26"/>
      <c r="J21" s="26"/>
      <c r="K21" s="26"/>
      <c r="L21" s="26"/>
      <c r="M21" s="26"/>
      <c r="N21" s="26"/>
      <c r="O21" s="56"/>
      <c r="P21" s="26"/>
      <c r="Q21" s="26"/>
      <c r="R21" s="26"/>
      <c r="S21" s="26"/>
      <c r="T21" s="26"/>
      <c r="U21" s="26"/>
      <c r="V21" s="28"/>
      <c r="W21" s="146"/>
    </row>
    <row r="22" spans="1:27" ht="7.5" customHeight="1" x14ac:dyDescent="0.25">
      <c r="A22" s="25"/>
      <c r="B22" s="25"/>
      <c r="C22" s="29"/>
      <c r="D22" s="38"/>
      <c r="E22" s="38"/>
      <c r="F22" s="38"/>
      <c r="G22" s="38"/>
      <c r="H22" s="38"/>
      <c r="I22" s="38"/>
      <c r="J22" s="38"/>
      <c r="K22" s="38"/>
      <c r="L22" s="38"/>
      <c r="M22" s="38"/>
      <c r="N22" s="38"/>
      <c r="O22" s="59"/>
      <c r="P22" s="38"/>
      <c r="Q22" s="38"/>
      <c r="R22" s="38"/>
      <c r="S22" s="38"/>
      <c r="T22" s="31"/>
      <c r="U22" s="26"/>
      <c r="V22" s="28"/>
      <c r="W22" s="146"/>
    </row>
    <row r="23" spans="1:27" x14ac:dyDescent="0.25">
      <c r="A23" s="25"/>
      <c r="B23" s="195"/>
      <c r="C23" s="78"/>
      <c r="D23" s="66" t="s">
        <v>121</v>
      </c>
      <c r="E23" s="67"/>
      <c r="F23" s="67"/>
      <c r="G23" s="67"/>
      <c r="H23" s="67"/>
      <c r="I23" s="67"/>
      <c r="J23" s="67"/>
      <c r="K23" s="67"/>
      <c r="L23" s="67"/>
      <c r="M23" s="67"/>
      <c r="N23" s="67"/>
      <c r="O23" s="79"/>
      <c r="P23" s="67"/>
      <c r="Q23" s="67"/>
      <c r="R23" s="67"/>
      <c r="S23" s="67"/>
      <c r="T23" s="80"/>
      <c r="U23" s="44"/>
      <c r="V23" s="28"/>
      <c r="W23" s="146"/>
    </row>
    <row r="24" spans="1:27" x14ac:dyDescent="0.25">
      <c r="A24" s="25"/>
      <c r="B24" s="195"/>
      <c r="C24" s="78"/>
      <c r="D24" s="302" t="s">
        <v>132</v>
      </c>
      <c r="E24" s="302"/>
      <c r="F24" s="302"/>
      <c r="G24" s="302"/>
      <c r="H24" s="302"/>
      <c r="I24" s="302"/>
      <c r="J24" s="81" t="s">
        <v>116</v>
      </c>
      <c r="K24" s="168" t="str">
        <f>IF(AND(J24="No",(ISBLANK(J25))),"ERROR - THE MONTH MUST BE ENTERED IN THE NEXT LINE","")</f>
        <v/>
      </c>
      <c r="L24" s="169"/>
      <c r="M24" s="169"/>
      <c r="N24" s="169"/>
      <c r="O24" s="170"/>
      <c r="P24" s="26"/>
      <c r="Q24" s="26"/>
      <c r="R24" s="26"/>
      <c r="S24" s="67"/>
      <c r="T24" s="83"/>
      <c r="U24" s="63"/>
      <c r="V24" s="28"/>
      <c r="W24" s="146"/>
      <c r="AA24" s="171"/>
    </row>
    <row r="25" spans="1:27" x14ac:dyDescent="0.25">
      <c r="A25" s="25"/>
      <c r="B25" s="195"/>
      <c r="C25" s="78"/>
      <c r="D25" s="302" t="s">
        <v>131</v>
      </c>
      <c r="E25" s="302"/>
      <c r="F25" s="302"/>
      <c r="G25" s="302"/>
      <c r="H25" s="302"/>
      <c r="I25" s="302"/>
      <c r="J25" s="84"/>
      <c r="K25" s="231" t="str">
        <f>IF(AND(J24="Yes",NOT(ISBLANK(J25))),"ERROR - THIS LINE SHOULD BE BLANK AS THE CENTRE / AGENCY OPENED BEFORE JAN 2014","")</f>
        <v/>
      </c>
      <c r="L25" s="231"/>
      <c r="M25" s="231"/>
      <c r="N25" s="231"/>
      <c r="O25" s="231"/>
      <c r="P25" s="231"/>
      <c r="Q25" s="231"/>
      <c r="R25" s="231"/>
      <c r="S25" s="82"/>
      <c r="T25" s="85"/>
      <c r="U25" s="64"/>
      <c r="V25" s="28"/>
      <c r="W25" s="146"/>
    </row>
    <row r="26" spans="1:27" x14ac:dyDescent="0.25">
      <c r="A26" s="25"/>
      <c r="B26" s="195"/>
      <c r="C26" s="78"/>
      <c r="D26" s="295" t="s">
        <v>68</v>
      </c>
      <c r="E26" s="295"/>
      <c r="F26" s="295"/>
      <c r="G26" s="295"/>
      <c r="H26" s="296"/>
      <c r="I26" s="295"/>
      <c r="J26" s="270">
        <f>IF(J24="yes",F148,INDEX(F147:F156,MATCH(J25,D147:D156,0)))</f>
        <v>1.2</v>
      </c>
      <c r="K26" s="186"/>
      <c r="L26" s="67"/>
      <c r="M26" s="67"/>
      <c r="N26" s="67"/>
      <c r="O26" s="79"/>
      <c r="P26" s="67"/>
      <c r="Q26" s="67"/>
      <c r="R26" s="67"/>
      <c r="S26" s="152"/>
      <c r="T26" s="85"/>
      <c r="U26" s="64"/>
      <c r="V26" s="28"/>
      <c r="W26" s="146"/>
    </row>
    <row r="27" spans="1:27" x14ac:dyDescent="0.25">
      <c r="A27" s="25"/>
      <c r="B27" s="195"/>
      <c r="C27" s="78"/>
      <c r="D27" s="295" t="s">
        <v>86</v>
      </c>
      <c r="E27" s="295"/>
      <c r="F27" s="295"/>
      <c r="G27" s="295"/>
      <c r="H27" s="302"/>
      <c r="I27" s="295"/>
      <c r="J27" s="84"/>
      <c r="K27" s="86"/>
      <c r="L27" s="67"/>
      <c r="M27" s="67"/>
      <c r="N27" s="67"/>
      <c r="O27" s="79"/>
      <c r="P27" s="67"/>
      <c r="Q27" s="67"/>
      <c r="R27" s="67"/>
      <c r="S27" s="67"/>
      <c r="T27" s="87"/>
      <c r="U27" s="26"/>
      <c r="V27" s="28"/>
      <c r="W27" s="146"/>
    </row>
    <row r="28" spans="1:27" x14ac:dyDescent="0.25">
      <c r="A28" s="25"/>
      <c r="B28" s="195"/>
      <c r="C28" s="78"/>
      <c r="D28" s="302" t="s">
        <v>135</v>
      </c>
      <c r="E28" s="302"/>
      <c r="F28" s="302"/>
      <c r="G28" s="302"/>
      <c r="H28" s="302"/>
      <c r="I28" s="302"/>
      <c r="J28" s="81"/>
      <c r="K28" s="86"/>
      <c r="L28" s="67"/>
      <c r="M28" s="67"/>
      <c r="N28" s="67"/>
      <c r="O28" s="79"/>
      <c r="P28" s="67"/>
      <c r="Q28" s="67"/>
      <c r="R28" s="67"/>
      <c r="S28" s="67"/>
      <c r="T28" s="87"/>
      <c r="U28" s="26"/>
      <c r="V28" s="28"/>
      <c r="W28" s="146"/>
    </row>
    <row r="29" spans="1:27" x14ac:dyDescent="0.25">
      <c r="A29" s="25"/>
      <c r="B29" s="195"/>
      <c r="C29" s="78"/>
      <c r="D29" s="302" t="s">
        <v>136</v>
      </c>
      <c r="E29" s="302"/>
      <c r="F29" s="302"/>
      <c r="G29" s="302"/>
      <c r="H29" s="302"/>
      <c r="I29" s="302"/>
      <c r="J29" s="81"/>
      <c r="K29" s="86"/>
      <c r="L29" s="67"/>
      <c r="M29" s="67"/>
      <c r="N29" s="67"/>
      <c r="O29" s="79"/>
      <c r="P29" s="67"/>
      <c r="Q29" s="67"/>
      <c r="R29" s="67"/>
      <c r="S29" s="67"/>
      <c r="T29" s="87"/>
      <c r="U29" s="26"/>
      <c r="V29" s="28"/>
      <c r="W29" s="146"/>
    </row>
    <row r="30" spans="1:27" ht="7.5" customHeight="1" x14ac:dyDescent="0.25">
      <c r="A30" s="25"/>
      <c r="B30" s="195"/>
      <c r="C30" s="88"/>
      <c r="D30" s="89"/>
      <c r="E30" s="89"/>
      <c r="F30" s="89"/>
      <c r="G30" s="89"/>
      <c r="H30" s="89"/>
      <c r="I30" s="90"/>
      <c r="J30" s="91"/>
      <c r="K30" s="91"/>
      <c r="L30" s="73"/>
      <c r="M30" s="73"/>
      <c r="N30" s="73"/>
      <c r="O30" s="92"/>
      <c r="P30" s="73"/>
      <c r="Q30" s="73"/>
      <c r="R30" s="73"/>
      <c r="S30" s="73"/>
      <c r="T30" s="93"/>
      <c r="U30" s="26"/>
      <c r="V30" s="28"/>
      <c r="W30" s="146"/>
    </row>
    <row r="31" spans="1:27" ht="7.5" customHeight="1" x14ac:dyDescent="0.25">
      <c r="A31" s="25"/>
      <c r="B31" s="195"/>
      <c r="C31" s="77"/>
      <c r="D31" s="274"/>
      <c r="E31" s="274"/>
      <c r="F31" s="274"/>
      <c r="G31" s="272"/>
      <c r="H31" s="272"/>
      <c r="I31" s="86"/>
      <c r="J31" s="273"/>
      <c r="K31" s="273"/>
      <c r="L31" s="67"/>
      <c r="M31" s="67"/>
      <c r="N31" s="67"/>
      <c r="O31" s="79"/>
      <c r="P31" s="67"/>
      <c r="Q31" s="67"/>
      <c r="R31" s="67"/>
      <c r="S31" s="67"/>
      <c r="T31" s="67"/>
      <c r="U31" s="26"/>
      <c r="V31" s="28"/>
      <c r="W31" s="146"/>
    </row>
    <row r="32" spans="1:27" x14ac:dyDescent="0.25">
      <c r="A32" s="25"/>
      <c r="B32" s="195"/>
      <c r="C32" s="67"/>
      <c r="D32" s="312"/>
      <c r="E32" s="312"/>
      <c r="F32" s="312"/>
      <c r="G32" s="94"/>
      <c r="H32" s="94"/>
      <c r="I32" s="94"/>
      <c r="J32" s="94"/>
      <c r="K32" s="94"/>
      <c r="L32" s="94"/>
      <c r="M32" s="94"/>
      <c r="N32" s="94"/>
      <c r="O32" s="95"/>
      <c r="P32" s="94"/>
      <c r="Q32" s="94"/>
      <c r="R32" s="94"/>
      <c r="S32" s="94"/>
      <c r="T32" s="94"/>
      <c r="U32" s="40"/>
      <c r="V32" s="28"/>
      <c r="W32" s="146"/>
    </row>
    <row r="33" spans="1:34" ht="23.25" customHeight="1" x14ac:dyDescent="0.25">
      <c r="A33" s="25"/>
      <c r="B33" s="196"/>
      <c r="C33" s="304" t="s">
        <v>133</v>
      </c>
      <c r="D33" s="305"/>
      <c r="E33" s="305"/>
      <c r="F33" s="305"/>
      <c r="G33" s="305"/>
      <c r="H33" s="305"/>
      <c r="I33" s="305"/>
      <c r="J33" s="305"/>
      <c r="K33" s="306"/>
      <c r="L33" s="308" t="s">
        <v>4</v>
      </c>
      <c r="M33" s="308"/>
      <c r="N33" s="308"/>
      <c r="O33" s="308"/>
      <c r="P33" s="308"/>
      <c r="Q33" s="308"/>
      <c r="R33" s="308"/>
      <c r="S33" s="308"/>
      <c r="T33" s="308"/>
      <c r="U33" s="65"/>
      <c r="V33" s="28"/>
      <c r="W33" s="146"/>
    </row>
    <row r="34" spans="1:34" s="1" customFormat="1" ht="59.25" customHeight="1" x14ac:dyDescent="0.25">
      <c r="A34" s="41"/>
      <c r="B34" s="197"/>
      <c r="C34" s="96"/>
      <c r="D34" s="308" t="s">
        <v>3</v>
      </c>
      <c r="E34" s="308"/>
      <c r="F34" s="308"/>
      <c r="G34" s="151" t="s">
        <v>43</v>
      </c>
      <c r="H34" s="163"/>
      <c r="I34" s="151" t="s">
        <v>2</v>
      </c>
      <c r="J34" s="151" t="s">
        <v>63</v>
      </c>
      <c r="K34" s="151" t="s">
        <v>28</v>
      </c>
      <c r="L34" s="151" t="s">
        <v>7</v>
      </c>
      <c r="M34" s="163"/>
      <c r="N34" s="151" t="s">
        <v>55</v>
      </c>
      <c r="O34" s="164"/>
      <c r="P34" s="210" t="s">
        <v>81</v>
      </c>
      <c r="Q34" s="163"/>
      <c r="R34" s="210" t="s">
        <v>88</v>
      </c>
      <c r="S34" s="210" t="s">
        <v>97</v>
      </c>
      <c r="T34" s="210" t="s">
        <v>82</v>
      </c>
      <c r="U34" s="46"/>
      <c r="V34" s="42"/>
      <c r="W34" s="266"/>
      <c r="X34" s="51"/>
      <c r="Y34" s="51"/>
      <c r="Z34" s="51"/>
      <c r="AA34" s="51"/>
      <c r="AB34" s="51"/>
    </row>
    <row r="35" spans="1:34" s="1" customFormat="1" x14ac:dyDescent="0.25">
      <c r="A35" s="156" t="s">
        <v>64</v>
      </c>
      <c r="B35" s="197"/>
      <c r="C35" s="157"/>
      <c r="D35" s="235"/>
      <c r="E35" s="236"/>
      <c r="F35" s="237"/>
      <c r="G35" s="158"/>
      <c r="H35" s="159"/>
      <c r="I35" s="158"/>
      <c r="J35" s="158"/>
      <c r="K35" s="158"/>
      <c r="L35" s="158"/>
      <c r="M35" s="159"/>
      <c r="N35" s="158"/>
      <c r="O35" s="160"/>
      <c r="P35" s="158"/>
      <c r="Q35" s="159"/>
      <c r="R35" s="158"/>
      <c r="S35" s="159"/>
      <c r="T35" s="158"/>
      <c r="U35" s="46"/>
      <c r="V35" s="42"/>
      <c r="W35" s="266"/>
      <c r="X35" s="51"/>
      <c r="Y35" s="51"/>
      <c r="Z35" s="51"/>
      <c r="AA35" s="51"/>
      <c r="AB35" s="51"/>
    </row>
    <row r="36" spans="1:34" x14ac:dyDescent="0.25">
      <c r="A36" s="25" t="s">
        <v>65</v>
      </c>
      <c r="B36" s="195"/>
      <c r="C36" s="238">
        <f>IF(A36="show",COUNTIF($A$36:A36,"Show"),"")</f>
        <v>1</v>
      </c>
      <c r="D36" s="297"/>
      <c r="E36" s="297"/>
      <c r="F36" s="297"/>
      <c r="G36" s="97"/>
      <c r="H36" s="98"/>
      <c r="I36" s="99"/>
      <c r="J36" s="100"/>
      <c r="K36" s="101"/>
      <c r="L36" s="102" t="str">
        <f>IF(I36&lt;&gt;"",IF(I36&lt;25.28,"Full",IF(I36&gt;26.26,"None","Partial")),"")</f>
        <v/>
      </c>
      <c r="M36" s="98" t="str">
        <f t="shared" ref="M36:M67" si="0">IF(ISNA(VLOOKUP($L36,$G$138:$H$140,2,FALSE)),"",VLOOKUP($L36,$G$138:$H$140,2,FALSE))</f>
        <v/>
      </c>
      <c r="N36" s="153" t="str">
        <f>IF(I36=0,"",IF(I36&gt;26.26,0,MIN(1,(26.27-I36))))</f>
        <v/>
      </c>
      <c r="O36" s="103">
        <f>IF(N36&lt;&gt;"",VALUE(N36),0)</f>
        <v>0</v>
      </c>
      <c r="P36" s="104" t="str">
        <f>IF(OR(R36="",S36=""),"",+(R36)/(36.25*52))</f>
        <v/>
      </c>
      <c r="Q36" s="103">
        <f>IF(P36&lt;&gt;"",VALUE(P36),0)</f>
        <v>0</v>
      </c>
      <c r="R36" s="161" t="str">
        <f>IF(OR(J36="",N36=""),"",J36*N36*$J$26*K36*1)</f>
        <v/>
      </c>
      <c r="S36" s="161" t="str">
        <f>IF(OR(J36="",N36=""),"",J36*N36*$J$26*K36*0.175)</f>
        <v/>
      </c>
      <c r="T36" s="161">
        <f>SUM(R36:S36)</f>
        <v>0</v>
      </c>
      <c r="U36" s="60">
        <f>IF(T36&lt;&gt;"",VALUE(T36),0)</f>
        <v>0</v>
      </c>
      <c r="V36" s="43"/>
      <c r="W36" s="264"/>
      <c r="X36" s="173"/>
      <c r="Y36" s="173"/>
      <c r="Z36" s="173"/>
      <c r="AA36" s="154"/>
      <c r="AB36" s="162"/>
      <c r="AC36" s="162"/>
      <c r="AD36" s="172"/>
      <c r="AF36" s="172"/>
      <c r="AH36" s="154"/>
    </row>
    <row r="37" spans="1:34" x14ac:dyDescent="0.25">
      <c r="A37" s="25" t="str">
        <f t="shared" ref="A37" si="1">IF(OR(D37&lt;&gt;"",G37&lt;&gt;"",I37&lt;&gt;"",J37&lt;&gt;"",K37&lt;&gt;""),"Show","Hide")</f>
        <v>Hide</v>
      </c>
      <c r="B37" s="195"/>
      <c r="C37" s="238">
        <v>2</v>
      </c>
      <c r="D37" s="297"/>
      <c r="E37" s="297"/>
      <c r="F37" s="297"/>
      <c r="G37" s="219"/>
      <c r="H37" s="98"/>
      <c r="I37" s="99"/>
      <c r="J37" s="100"/>
      <c r="K37" s="101"/>
      <c r="L37" s="102" t="str">
        <f t="shared" ref="L37:L100" si="2">IF(I37&lt;&gt;"",IF(I37&lt;25.28,"Full",IF(I37&gt;26.26,"None","Partial")),"")</f>
        <v/>
      </c>
      <c r="M37" s="98" t="str">
        <f t="shared" si="0"/>
        <v/>
      </c>
      <c r="N37" s="153" t="str">
        <f t="shared" ref="N37:N100" si="3">IF(I37=0,"",IF(I37&gt;26.26,0,MIN(1,(26.27-I37))))</f>
        <v/>
      </c>
      <c r="O37" s="103">
        <f t="shared" ref="O37:O100" si="4">IF(N37&lt;&gt;"",VALUE(N37),0)</f>
        <v>0</v>
      </c>
      <c r="P37" s="104" t="str">
        <f t="shared" ref="P37:P100" si="5">IF(OR(R37="",S37=""),"",+(R37)/(36.25*52))</f>
        <v/>
      </c>
      <c r="Q37" s="103">
        <f t="shared" ref="Q37:Q100" si="6">IF(P37&lt;&gt;"",VALUE(P37),0)</f>
        <v>0</v>
      </c>
      <c r="R37" s="161" t="str">
        <f t="shared" ref="R37:R100" si="7">IF(OR(J37="",N37=""),"",J37*N37*$J$26*K37*1)</f>
        <v/>
      </c>
      <c r="S37" s="161" t="str">
        <f t="shared" ref="S37:S100" si="8">IF(OR(J37="",N37=""),"",J37*N37*$J$26*K37*0.175)</f>
        <v/>
      </c>
      <c r="T37" s="161">
        <f t="shared" ref="T37:T100" si="9">SUM(R37:S37)</f>
        <v>0</v>
      </c>
      <c r="U37" s="60">
        <f t="shared" ref="U37" si="10">IF(T37&lt;&gt;"",VALUE(T37),0)</f>
        <v>0</v>
      </c>
      <c r="V37" s="43"/>
      <c r="W37" s="264"/>
      <c r="X37" s="173"/>
      <c r="Y37" s="173"/>
      <c r="Z37" s="173"/>
      <c r="AA37" s="154"/>
      <c r="AB37" s="162"/>
      <c r="AC37" s="162"/>
    </row>
    <row r="38" spans="1:34" x14ac:dyDescent="0.25">
      <c r="A38" s="25" t="str">
        <f t="shared" ref="A38:A101" si="11">IF(OR(D38&lt;&gt;"",G38&lt;&gt;"",I38&lt;&gt;"",J38&lt;&gt;"",K38&lt;&gt;""),"Show","Hide")</f>
        <v>Hide</v>
      </c>
      <c r="B38" s="195"/>
      <c r="C38" s="238">
        <v>3</v>
      </c>
      <c r="D38" s="297"/>
      <c r="E38" s="297"/>
      <c r="F38" s="297"/>
      <c r="G38" s="219"/>
      <c r="H38" s="98"/>
      <c r="I38" s="99"/>
      <c r="J38" s="100"/>
      <c r="K38" s="101"/>
      <c r="L38" s="102" t="str">
        <f t="shared" si="2"/>
        <v/>
      </c>
      <c r="M38" s="98" t="str">
        <f t="shared" si="0"/>
        <v/>
      </c>
      <c r="N38" s="153" t="str">
        <f t="shared" si="3"/>
        <v/>
      </c>
      <c r="O38" s="103">
        <f t="shared" si="4"/>
        <v>0</v>
      </c>
      <c r="P38" s="104" t="str">
        <f t="shared" si="5"/>
        <v/>
      </c>
      <c r="Q38" s="103">
        <f t="shared" si="6"/>
        <v>0</v>
      </c>
      <c r="R38" s="161" t="str">
        <f t="shared" si="7"/>
        <v/>
      </c>
      <c r="S38" s="161" t="str">
        <f t="shared" si="8"/>
        <v/>
      </c>
      <c r="T38" s="161">
        <f t="shared" si="9"/>
        <v>0</v>
      </c>
      <c r="U38" s="60"/>
      <c r="V38" s="43"/>
      <c r="W38" s="264"/>
      <c r="X38" s="173"/>
      <c r="Y38" s="173"/>
      <c r="Z38" s="173"/>
      <c r="AA38" s="154"/>
      <c r="AB38" s="162"/>
      <c r="AC38" s="162"/>
    </row>
    <row r="39" spans="1:34" x14ac:dyDescent="0.25">
      <c r="A39" s="25" t="str">
        <f t="shared" si="11"/>
        <v>Hide</v>
      </c>
      <c r="B39" s="223"/>
      <c r="C39" s="238">
        <v>4</v>
      </c>
      <c r="D39" s="297"/>
      <c r="E39" s="297"/>
      <c r="F39" s="297"/>
      <c r="G39" s="219"/>
      <c r="H39" s="98"/>
      <c r="I39" s="99"/>
      <c r="J39" s="100"/>
      <c r="K39" s="101"/>
      <c r="L39" s="102" t="str">
        <f t="shared" si="2"/>
        <v/>
      </c>
      <c r="M39" s="98" t="str">
        <f t="shared" si="0"/>
        <v/>
      </c>
      <c r="N39" s="153" t="str">
        <f t="shared" si="3"/>
        <v/>
      </c>
      <c r="O39" s="103">
        <f t="shared" si="4"/>
        <v>0</v>
      </c>
      <c r="P39" s="104" t="str">
        <f t="shared" si="5"/>
        <v/>
      </c>
      <c r="Q39" s="103">
        <f t="shared" si="6"/>
        <v>0</v>
      </c>
      <c r="R39" s="161" t="str">
        <f t="shared" si="7"/>
        <v/>
      </c>
      <c r="S39" s="161" t="str">
        <f t="shared" si="8"/>
        <v/>
      </c>
      <c r="T39" s="161">
        <f t="shared" si="9"/>
        <v>0</v>
      </c>
      <c r="U39" s="60"/>
      <c r="V39" s="43"/>
      <c r="W39" s="264"/>
      <c r="X39" s="173"/>
      <c r="Y39" s="173"/>
      <c r="Z39" s="173"/>
      <c r="AA39" s="154"/>
      <c r="AB39" s="162"/>
      <c r="AC39" s="162"/>
    </row>
    <row r="40" spans="1:34" x14ac:dyDescent="0.25">
      <c r="A40" s="25" t="str">
        <f t="shared" si="11"/>
        <v>Hide</v>
      </c>
      <c r="B40" s="223"/>
      <c r="C40" s="238">
        <v>5</v>
      </c>
      <c r="D40" s="297"/>
      <c r="E40" s="297"/>
      <c r="F40" s="297"/>
      <c r="G40" s="219"/>
      <c r="H40" s="98"/>
      <c r="I40" s="99"/>
      <c r="J40" s="100"/>
      <c r="K40" s="101"/>
      <c r="L40" s="102" t="str">
        <f t="shared" si="2"/>
        <v/>
      </c>
      <c r="M40" s="98" t="str">
        <f t="shared" si="0"/>
        <v/>
      </c>
      <c r="N40" s="153" t="str">
        <f t="shared" si="3"/>
        <v/>
      </c>
      <c r="O40" s="103">
        <f t="shared" si="4"/>
        <v>0</v>
      </c>
      <c r="P40" s="104" t="str">
        <f t="shared" si="5"/>
        <v/>
      </c>
      <c r="Q40" s="103">
        <f t="shared" si="6"/>
        <v>0</v>
      </c>
      <c r="R40" s="161" t="str">
        <f t="shared" si="7"/>
        <v/>
      </c>
      <c r="S40" s="161" t="str">
        <f t="shared" si="8"/>
        <v/>
      </c>
      <c r="T40" s="161">
        <f t="shared" si="9"/>
        <v>0</v>
      </c>
      <c r="U40" s="60"/>
      <c r="V40" s="43"/>
      <c r="W40" s="264"/>
      <c r="X40" s="173"/>
      <c r="Y40" s="173"/>
      <c r="Z40" s="173"/>
      <c r="AA40" s="154"/>
      <c r="AB40" s="162"/>
      <c r="AC40" s="162"/>
      <c r="AF40" s="172"/>
    </row>
    <row r="41" spans="1:34" ht="15.75" customHeight="1" x14ac:dyDescent="0.25">
      <c r="A41" s="25" t="str">
        <f>IF(OR(D41&lt;&gt;"",G41&lt;&gt;"",I41&lt;&gt;"",J41&lt;&gt;"",K41&lt;&gt;""),"Show","Hide")</f>
        <v>Hide</v>
      </c>
      <c r="B41" s="223"/>
      <c r="C41" s="238">
        <v>6</v>
      </c>
      <c r="D41" s="297"/>
      <c r="E41" s="297"/>
      <c r="F41" s="297"/>
      <c r="G41" s="219"/>
      <c r="H41" s="98"/>
      <c r="I41" s="99"/>
      <c r="J41" s="100"/>
      <c r="K41" s="101"/>
      <c r="L41" s="102" t="str">
        <f t="shared" si="2"/>
        <v/>
      </c>
      <c r="M41" s="98" t="str">
        <f t="shared" si="0"/>
        <v/>
      </c>
      <c r="N41" s="153" t="str">
        <f t="shared" si="3"/>
        <v/>
      </c>
      <c r="O41" s="103">
        <f t="shared" si="4"/>
        <v>0</v>
      </c>
      <c r="P41" s="104" t="str">
        <f t="shared" si="5"/>
        <v/>
      </c>
      <c r="Q41" s="103">
        <f t="shared" si="6"/>
        <v>0</v>
      </c>
      <c r="R41" s="161" t="str">
        <f t="shared" si="7"/>
        <v/>
      </c>
      <c r="S41" s="161" t="str">
        <f t="shared" si="8"/>
        <v/>
      </c>
      <c r="T41" s="161">
        <f t="shared" si="9"/>
        <v>0</v>
      </c>
      <c r="U41" s="60"/>
      <c r="V41" s="43"/>
      <c r="W41" s="264"/>
      <c r="X41" s="173"/>
      <c r="Y41" s="173"/>
      <c r="Z41" s="173"/>
      <c r="AA41" s="154"/>
      <c r="AB41" s="162"/>
      <c r="AC41" s="162"/>
      <c r="AF41" s="172"/>
    </row>
    <row r="42" spans="1:34" x14ac:dyDescent="0.25">
      <c r="A42" s="25" t="str">
        <f t="shared" si="11"/>
        <v>Hide</v>
      </c>
      <c r="B42" s="223"/>
      <c r="C42" s="238">
        <v>7</v>
      </c>
      <c r="D42" s="297"/>
      <c r="E42" s="297"/>
      <c r="F42" s="297"/>
      <c r="G42" s="219"/>
      <c r="H42" s="98"/>
      <c r="I42" s="99"/>
      <c r="J42" s="100"/>
      <c r="K42" s="101"/>
      <c r="L42" s="102" t="str">
        <f t="shared" si="2"/>
        <v/>
      </c>
      <c r="M42" s="98" t="str">
        <f t="shared" si="0"/>
        <v/>
      </c>
      <c r="N42" s="153" t="str">
        <f t="shared" si="3"/>
        <v/>
      </c>
      <c r="O42" s="103">
        <f t="shared" si="4"/>
        <v>0</v>
      </c>
      <c r="P42" s="104" t="str">
        <f t="shared" si="5"/>
        <v/>
      </c>
      <c r="Q42" s="103">
        <f t="shared" si="6"/>
        <v>0</v>
      </c>
      <c r="R42" s="161" t="str">
        <f t="shared" si="7"/>
        <v/>
      </c>
      <c r="S42" s="161" t="str">
        <f t="shared" si="8"/>
        <v/>
      </c>
      <c r="T42" s="161">
        <f t="shared" si="9"/>
        <v>0</v>
      </c>
      <c r="U42" s="60"/>
      <c r="V42" s="43"/>
      <c r="W42" s="146"/>
      <c r="X42" s="52"/>
      <c r="Y42" s="52"/>
      <c r="Z42" s="52"/>
      <c r="AA42" s="154"/>
      <c r="AB42" s="162"/>
      <c r="AC42" s="154"/>
    </row>
    <row r="43" spans="1:34" x14ac:dyDescent="0.25">
      <c r="A43" s="25" t="str">
        <f t="shared" si="11"/>
        <v>Hide</v>
      </c>
      <c r="B43" s="223"/>
      <c r="C43" s="238">
        <v>8</v>
      </c>
      <c r="D43" s="297"/>
      <c r="E43" s="297"/>
      <c r="F43" s="297"/>
      <c r="G43" s="219"/>
      <c r="H43" s="98"/>
      <c r="I43" s="99"/>
      <c r="J43" s="100"/>
      <c r="K43" s="101"/>
      <c r="L43" s="102" t="str">
        <f t="shared" si="2"/>
        <v/>
      </c>
      <c r="M43" s="98" t="str">
        <f t="shared" si="0"/>
        <v/>
      </c>
      <c r="N43" s="153" t="str">
        <f t="shared" si="3"/>
        <v/>
      </c>
      <c r="O43" s="103">
        <f t="shared" si="4"/>
        <v>0</v>
      </c>
      <c r="P43" s="104" t="str">
        <f t="shared" si="5"/>
        <v/>
      </c>
      <c r="Q43" s="103">
        <f t="shared" si="6"/>
        <v>0</v>
      </c>
      <c r="R43" s="161" t="str">
        <f t="shared" si="7"/>
        <v/>
      </c>
      <c r="S43" s="161" t="str">
        <f t="shared" si="8"/>
        <v/>
      </c>
      <c r="T43" s="161">
        <f t="shared" si="9"/>
        <v>0</v>
      </c>
      <c r="U43" s="60"/>
      <c r="V43" s="43"/>
      <c r="W43" s="267"/>
      <c r="X43" s="52"/>
      <c r="Y43" s="52"/>
      <c r="Z43" s="52"/>
      <c r="AA43" s="154"/>
      <c r="AB43" s="162"/>
      <c r="AC43" s="154"/>
    </row>
    <row r="44" spans="1:34" x14ac:dyDescent="0.25">
      <c r="A44" s="25" t="str">
        <f t="shared" si="11"/>
        <v>Hide</v>
      </c>
      <c r="B44" s="223"/>
      <c r="C44" s="238">
        <v>9</v>
      </c>
      <c r="D44" s="297"/>
      <c r="E44" s="297"/>
      <c r="F44" s="297"/>
      <c r="G44" s="219"/>
      <c r="H44" s="98"/>
      <c r="I44" s="99"/>
      <c r="J44" s="100"/>
      <c r="K44" s="101"/>
      <c r="L44" s="102" t="str">
        <f t="shared" si="2"/>
        <v/>
      </c>
      <c r="M44" s="98" t="str">
        <f t="shared" si="0"/>
        <v/>
      </c>
      <c r="N44" s="153" t="str">
        <f t="shared" si="3"/>
        <v/>
      </c>
      <c r="O44" s="103">
        <f t="shared" si="4"/>
        <v>0</v>
      </c>
      <c r="P44" s="104" t="str">
        <f t="shared" si="5"/>
        <v/>
      </c>
      <c r="Q44" s="103">
        <f t="shared" si="6"/>
        <v>0</v>
      </c>
      <c r="R44" s="161" t="str">
        <f t="shared" si="7"/>
        <v/>
      </c>
      <c r="S44" s="161" t="str">
        <f t="shared" si="8"/>
        <v/>
      </c>
      <c r="T44" s="161">
        <f t="shared" si="9"/>
        <v>0</v>
      </c>
      <c r="U44" s="60"/>
      <c r="V44" s="43"/>
      <c r="W44" s="267"/>
      <c r="X44" s="52"/>
      <c r="Y44" s="52"/>
      <c r="Z44" s="52"/>
      <c r="AA44" s="154"/>
      <c r="AB44" s="162"/>
      <c r="AC44" s="154"/>
    </row>
    <row r="45" spans="1:34" x14ac:dyDescent="0.25">
      <c r="A45" s="25" t="str">
        <f t="shared" si="11"/>
        <v>Hide</v>
      </c>
      <c r="B45" s="223"/>
      <c r="C45" s="238">
        <v>10</v>
      </c>
      <c r="D45" s="297"/>
      <c r="E45" s="297"/>
      <c r="F45" s="297"/>
      <c r="G45" s="219"/>
      <c r="H45" s="98"/>
      <c r="I45" s="99"/>
      <c r="J45" s="100"/>
      <c r="K45" s="101"/>
      <c r="L45" s="102" t="str">
        <f t="shared" si="2"/>
        <v/>
      </c>
      <c r="M45" s="98" t="str">
        <f t="shared" si="0"/>
        <v/>
      </c>
      <c r="N45" s="153" t="str">
        <f t="shared" si="3"/>
        <v/>
      </c>
      <c r="O45" s="103">
        <f t="shared" si="4"/>
        <v>0</v>
      </c>
      <c r="P45" s="104" t="str">
        <f t="shared" si="5"/>
        <v/>
      </c>
      <c r="Q45" s="103">
        <f t="shared" si="6"/>
        <v>0</v>
      </c>
      <c r="R45" s="161" t="str">
        <f t="shared" si="7"/>
        <v/>
      </c>
      <c r="S45" s="161" t="str">
        <f t="shared" si="8"/>
        <v/>
      </c>
      <c r="T45" s="161">
        <f t="shared" si="9"/>
        <v>0</v>
      </c>
      <c r="U45" s="60"/>
      <c r="V45" s="43"/>
      <c r="W45" s="146"/>
      <c r="X45" s="52"/>
      <c r="Y45" s="52"/>
      <c r="Z45" s="52"/>
      <c r="AA45" s="154"/>
      <c r="AB45" s="162"/>
      <c r="AC45" s="154"/>
    </row>
    <row r="46" spans="1:34" x14ac:dyDescent="0.25">
      <c r="A46" s="25" t="str">
        <f t="shared" si="11"/>
        <v>Hide</v>
      </c>
      <c r="B46" s="223"/>
      <c r="C46" s="238">
        <v>11</v>
      </c>
      <c r="D46" s="297"/>
      <c r="E46" s="297"/>
      <c r="F46" s="297"/>
      <c r="G46" s="219"/>
      <c r="H46" s="98"/>
      <c r="I46" s="99"/>
      <c r="J46" s="100"/>
      <c r="K46" s="101"/>
      <c r="L46" s="102" t="str">
        <f t="shared" si="2"/>
        <v/>
      </c>
      <c r="M46" s="98" t="str">
        <f t="shared" si="0"/>
        <v/>
      </c>
      <c r="N46" s="153" t="str">
        <f t="shared" si="3"/>
        <v/>
      </c>
      <c r="O46" s="103">
        <f t="shared" si="4"/>
        <v>0</v>
      </c>
      <c r="P46" s="104" t="str">
        <f t="shared" si="5"/>
        <v/>
      </c>
      <c r="Q46" s="103">
        <f t="shared" si="6"/>
        <v>0</v>
      </c>
      <c r="R46" s="161" t="str">
        <f t="shared" si="7"/>
        <v/>
      </c>
      <c r="S46" s="161" t="str">
        <f t="shared" si="8"/>
        <v/>
      </c>
      <c r="T46" s="161">
        <f t="shared" si="9"/>
        <v>0</v>
      </c>
      <c r="U46" s="60"/>
      <c r="V46" s="43"/>
      <c r="W46" s="146"/>
      <c r="X46" s="52"/>
      <c r="Y46" s="52"/>
      <c r="Z46" s="52"/>
      <c r="AA46" s="154"/>
      <c r="AB46" s="162"/>
      <c r="AC46" s="154"/>
    </row>
    <row r="47" spans="1:34" x14ac:dyDescent="0.25">
      <c r="A47" s="25" t="str">
        <f t="shared" si="11"/>
        <v>Hide</v>
      </c>
      <c r="B47" s="223"/>
      <c r="C47" s="238">
        <v>12</v>
      </c>
      <c r="D47" s="297"/>
      <c r="E47" s="297"/>
      <c r="F47" s="297"/>
      <c r="G47" s="219"/>
      <c r="H47" s="98"/>
      <c r="I47" s="99"/>
      <c r="J47" s="100"/>
      <c r="K47" s="101"/>
      <c r="L47" s="102" t="str">
        <f t="shared" si="2"/>
        <v/>
      </c>
      <c r="M47" s="98" t="str">
        <f t="shared" si="0"/>
        <v/>
      </c>
      <c r="N47" s="153" t="str">
        <f t="shared" si="3"/>
        <v/>
      </c>
      <c r="O47" s="103">
        <f t="shared" si="4"/>
        <v>0</v>
      </c>
      <c r="P47" s="104" t="str">
        <f t="shared" si="5"/>
        <v/>
      </c>
      <c r="Q47" s="103">
        <f t="shared" si="6"/>
        <v>0</v>
      </c>
      <c r="R47" s="161" t="str">
        <f t="shared" si="7"/>
        <v/>
      </c>
      <c r="S47" s="161" t="str">
        <f t="shared" si="8"/>
        <v/>
      </c>
      <c r="T47" s="161">
        <f t="shared" si="9"/>
        <v>0</v>
      </c>
      <c r="U47" s="60"/>
      <c r="V47" s="43"/>
      <c r="W47" s="146"/>
      <c r="X47" s="52"/>
      <c r="Y47" s="52"/>
      <c r="Z47" s="52"/>
      <c r="AA47" s="154"/>
      <c r="AB47" s="162"/>
      <c r="AC47" s="154"/>
    </row>
    <row r="48" spans="1:34" x14ac:dyDescent="0.25">
      <c r="A48" s="25" t="str">
        <f t="shared" si="11"/>
        <v>Hide</v>
      </c>
      <c r="B48" s="223"/>
      <c r="C48" s="238">
        <v>13</v>
      </c>
      <c r="D48" s="297"/>
      <c r="E48" s="297"/>
      <c r="F48" s="297"/>
      <c r="G48" s="219"/>
      <c r="H48" s="98"/>
      <c r="I48" s="99"/>
      <c r="J48" s="100"/>
      <c r="K48" s="101"/>
      <c r="L48" s="102" t="str">
        <f t="shared" si="2"/>
        <v/>
      </c>
      <c r="M48" s="98" t="str">
        <f t="shared" si="0"/>
        <v/>
      </c>
      <c r="N48" s="153" t="str">
        <f t="shared" si="3"/>
        <v/>
      </c>
      <c r="O48" s="103">
        <f t="shared" si="4"/>
        <v>0</v>
      </c>
      <c r="P48" s="104" t="str">
        <f t="shared" si="5"/>
        <v/>
      </c>
      <c r="Q48" s="103">
        <f t="shared" si="6"/>
        <v>0</v>
      </c>
      <c r="R48" s="161" t="str">
        <f t="shared" si="7"/>
        <v/>
      </c>
      <c r="S48" s="161" t="str">
        <f t="shared" si="8"/>
        <v/>
      </c>
      <c r="T48" s="161">
        <f t="shared" si="9"/>
        <v>0</v>
      </c>
      <c r="U48" s="60"/>
      <c r="V48" s="43"/>
      <c r="W48" s="146"/>
      <c r="X48" s="52"/>
      <c r="Y48" s="52"/>
      <c r="Z48" s="52"/>
      <c r="AA48" s="154"/>
      <c r="AB48" s="162"/>
      <c r="AC48" s="154"/>
    </row>
    <row r="49" spans="1:29" x14ac:dyDescent="0.25">
      <c r="A49" s="25" t="str">
        <f t="shared" si="11"/>
        <v>Hide</v>
      </c>
      <c r="B49" s="223"/>
      <c r="C49" s="238">
        <v>14</v>
      </c>
      <c r="D49" s="297"/>
      <c r="E49" s="297"/>
      <c r="F49" s="297"/>
      <c r="G49" s="219"/>
      <c r="H49" s="98"/>
      <c r="I49" s="99"/>
      <c r="J49" s="100"/>
      <c r="K49" s="101"/>
      <c r="L49" s="102" t="str">
        <f t="shared" si="2"/>
        <v/>
      </c>
      <c r="M49" s="98" t="str">
        <f t="shared" si="0"/>
        <v/>
      </c>
      <c r="N49" s="153" t="str">
        <f t="shared" si="3"/>
        <v/>
      </c>
      <c r="O49" s="103">
        <f t="shared" si="4"/>
        <v>0</v>
      </c>
      <c r="P49" s="104" t="str">
        <f t="shared" si="5"/>
        <v/>
      </c>
      <c r="Q49" s="103">
        <f t="shared" si="6"/>
        <v>0</v>
      </c>
      <c r="R49" s="161" t="str">
        <f t="shared" si="7"/>
        <v/>
      </c>
      <c r="S49" s="161" t="str">
        <f t="shared" si="8"/>
        <v/>
      </c>
      <c r="T49" s="161">
        <f t="shared" si="9"/>
        <v>0</v>
      </c>
      <c r="U49" s="60"/>
      <c r="V49" s="43"/>
      <c r="W49" s="146"/>
      <c r="X49" s="52"/>
      <c r="Y49" s="52"/>
      <c r="Z49" s="52"/>
      <c r="AA49" s="154"/>
      <c r="AB49" s="162"/>
      <c r="AC49" s="154"/>
    </row>
    <row r="50" spans="1:29" x14ac:dyDescent="0.25">
      <c r="A50" s="25" t="str">
        <f t="shared" si="11"/>
        <v>Hide</v>
      </c>
      <c r="B50" s="223"/>
      <c r="C50" s="238">
        <v>15</v>
      </c>
      <c r="D50" s="297"/>
      <c r="E50" s="297"/>
      <c r="F50" s="297"/>
      <c r="G50" s="219"/>
      <c r="H50" s="98"/>
      <c r="I50" s="99"/>
      <c r="J50" s="100"/>
      <c r="K50" s="101"/>
      <c r="L50" s="102" t="str">
        <f t="shared" si="2"/>
        <v/>
      </c>
      <c r="M50" s="98" t="str">
        <f t="shared" si="0"/>
        <v/>
      </c>
      <c r="N50" s="153" t="str">
        <f t="shared" si="3"/>
        <v/>
      </c>
      <c r="O50" s="103">
        <f t="shared" si="4"/>
        <v>0</v>
      </c>
      <c r="P50" s="104" t="str">
        <f t="shared" si="5"/>
        <v/>
      </c>
      <c r="Q50" s="103">
        <f t="shared" si="6"/>
        <v>0</v>
      </c>
      <c r="R50" s="161" t="str">
        <f t="shared" si="7"/>
        <v/>
      </c>
      <c r="S50" s="161" t="str">
        <f t="shared" si="8"/>
        <v/>
      </c>
      <c r="T50" s="161">
        <f t="shared" si="9"/>
        <v>0</v>
      </c>
      <c r="U50" s="60"/>
      <c r="V50" s="43"/>
      <c r="W50" s="146"/>
      <c r="X50" s="52"/>
      <c r="Y50" s="52"/>
      <c r="Z50" s="52"/>
      <c r="AA50" s="154"/>
      <c r="AB50" s="162"/>
      <c r="AC50" s="154"/>
    </row>
    <row r="51" spans="1:29" x14ac:dyDescent="0.25">
      <c r="A51" s="25" t="str">
        <f t="shared" si="11"/>
        <v>Hide</v>
      </c>
      <c r="B51" s="223"/>
      <c r="C51" s="238">
        <v>16</v>
      </c>
      <c r="D51" s="297"/>
      <c r="E51" s="297"/>
      <c r="F51" s="297"/>
      <c r="G51" s="219"/>
      <c r="H51" s="98"/>
      <c r="I51" s="99"/>
      <c r="J51" s="100"/>
      <c r="K51" s="101"/>
      <c r="L51" s="102" t="str">
        <f t="shared" si="2"/>
        <v/>
      </c>
      <c r="M51" s="98" t="str">
        <f t="shared" si="0"/>
        <v/>
      </c>
      <c r="N51" s="153" t="str">
        <f t="shared" si="3"/>
        <v/>
      </c>
      <c r="O51" s="103">
        <f t="shared" si="4"/>
        <v>0</v>
      </c>
      <c r="P51" s="104" t="str">
        <f t="shared" si="5"/>
        <v/>
      </c>
      <c r="Q51" s="103">
        <f t="shared" si="6"/>
        <v>0</v>
      </c>
      <c r="R51" s="161" t="str">
        <f t="shared" si="7"/>
        <v/>
      </c>
      <c r="S51" s="161" t="str">
        <f t="shared" si="8"/>
        <v/>
      </c>
      <c r="T51" s="161">
        <f t="shared" si="9"/>
        <v>0</v>
      </c>
      <c r="U51" s="60"/>
      <c r="V51" s="43"/>
      <c r="W51" s="146"/>
      <c r="X51" s="52"/>
      <c r="Y51" s="52"/>
      <c r="Z51" s="52"/>
      <c r="AA51" s="154"/>
      <c r="AB51" s="162"/>
      <c r="AC51" s="154"/>
    </row>
    <row r="52" spans="1:29" x14ac:dyDescent="0.25">
      <c r="A52" s="25" t="str">
        <f t="shared" si="11"/>
        <v>Hide</v>
      </c>
      <c r="B52" s="223"/>
      <c r="C52" s="238">
        <v>17</v>
      </c>
      <c r="D52" s="297"/>
      <c r="E52" s="297"/>
      <c r="F52" s="297"/>
      <c r="G52" s="219"/>
      <c r="H52" s="98"/>
      <c r="I52" s="99"/>
      <c r="J52" s="100"/>
      <c r="K52" s="101"/>
      <c r="L52" s="102" t="str">
        <f t="shared" si="2"/>
        <v/>
      </c>
      <c r="M52" s="98" t="str">
        <f t="shared" si="0"/>
        <v/>
      </c>
      <c r="N52" s="153" t="str">
        <f t="shared" si="3"/>
        <v/>
      </c>
      <c r="O52" s="103">
        <f t="shared" si="4"/>
        <v>0</v>
      </c>
      <c r="P52" s="104" t="str">
        <f t="shared" si="5"/>
        <v/>
      </c>
      <c r="Q52" s="103">
        <f t="shared" si="6"/>
        <v>0</v>
      </c>
      <c r="R52" s="161" t="str">
        <f t="shared" si="7"/>
        <v/>
      </c>
      <c r="S52" s="161" t="str">
        <f t="shared" si="8"/>
        <v/>
      </c>
      <c r="T52" s="161">
        <f t="shared" si="9"/>
        <v>0</v>
      </c>
      <c r="U52" s="60"/>
      <c r="V52" s="43"/>
      <c r="W52" s="146"/>
      <c r="X52" s="52"/>
      <c r="Y52" s="52"/>
      <c r="Z52" s="52"/>
      <c r="AA52" s="154"/>
      <c r="AB52" s="162"/>
      <c r="AC52" s="154"/>
    </row>
    <row r="53" spans="1:29" x14ac:dyDescent="0.25">
      <c r="A53" s="25" t="str">
        <f t="shared" si="11"/>
        <v>Hide</v>
      </c>
      <c r="B53" s="223"/>
      <c r="C53" s="238">
        <v>18</v>
      </c>
      <c r="D53" s="297"/>
      <c r="E53" s="297"/>
      <c r="F53" s="297"/>
      <c r="G53" s="219"/>
      <c r="H53" s="98"/>
      <c r="I53" s="99"/>
      <c r="J53" s="100"/>
      <c r="K53" s="101"/>
      <c r="L53" s="102" t="str">
        <f t="shared" si="2"/>
        <v/>
      </c>
      <c r="M53" s="98" t="str">
        <f t="shared" si="0"/>
        <v/>
      </c>
      <c r="N53" s="153" t="str">
        <f t="shared" si="3"/>
        <v/>
      </c>
      <c r="O53" s="103">
        <f t="shared" si="4"/>
        <v>0</v>
      </c>
      <c r="P53" s="104" t="str">
        <f t="shared" si="5"/>
        <v/>
      </c>
      <c r="Q53" s="103">
        <f t="shared" si="6"/>
        <v>0</v>
      </c>
      <c r="R53" s="161" t="str">
        <f t="shared" si="7"/>
        <v/>
      </c>
      <c r="S53" s="161" t="str">
        <f t="shared" si="8"/>
        <v/>
      </c>
      <c r="T53" s="161">
        <f t="shared" si="9"/>
        <v>0</v>
      </c>
      <c r="U53" s="60"/>
      <c r="V53" s="43"/>
      <c r="W53" s="146"/>
      <c r="X53" s="52"/>
      <c r="Y53" s="52"/>
      <c r="Z53" s="52"/>
      <c r="AA53" s="154"/>
      <c r="AB53" s="162"/>
      <c r="AC53" s="154"/>
    </row>
    <row r="54" spans="1:29" x14ac:dyDescent="0.25">
      <c r="A54" s="25" t="str">
        <f t="shared" si="11"/>
        <v>Hide</v>
      </c>
      <c r="B54" s="223"/>
      <c r="C54" s="238">
        <v>19</v>
      </c>
      <c r="D54" s="297"/>
      <c r="E54" s="297"/>
      <c r="F54" s="297"/>
      <c r="G54" s="219"/>
      <c r="H54" s="98"/>
      <c r="I54" s="99"/>
      <c r="J54" s="100"/>
      <c r="K54" s="101"/>
      <c r="L54" s="102" t="str">
        <f t="shared" si="2"/>
        <v/>
      </c>
      <c r="M54" s="98" t="str">
        <f t="shared" si="0"/>
        <v/>
      </c>
      <c r="N54" s="153" t="str">
        <f t="shared" si="3"/>
        <v/>
      </c>
      <c r="O54" s="103">
        <f t="shared" si="4"/>
        <v>0</v>
      </c>
      <c r="P54" s="104" t="str">
        <f t="shared" si="5"/>
        <v/>
      </c>
      <c r="Q54" s="103">
        <f t="shared" si="6"/>
        <v>0</v>
      </c>
      <c r="R54" s="161" t="str">
        <f t="shared" si="7"/>
        <v/>
      </c>
      <c r="S54" s="161" t="str">
        <f t="shared" si="8"/>
        <v/>
      </c>
      <c r="T54" s="161">
        <f t="shared" si="9"/>
        <v>0</v>
      </c>
      <c r="U54" s="60"/>
      <c r="V54" s="43"/>
      <c r="W54" s="146"/>
      <c r="X54" s="52"/>
      <c r="Y54" s="52"/>
      <c r="Z54" s="52"/>
      <c r="AA54" s="154"/>
      <c r="AB54" s="162"/>
      <c r="AC54" s="154"/>
    </row>
    <row r="55" spans="1:29" x14ac:dyDescent="0.25">
      <c r="A55" s="25" t="str">
        <f t="shared" si="11"/>
        <v>Hide</v>
      </c>
      <c r="B55" s="223"/>
      <c r="C55" s="238">
        <v>20</v>
      </c>
      <c r="D55" s="297"/>
      <c r="E55" s="297"/>
      <c r="F55" s="297"/>
      <c r="G55" s="219"/>
      <c r="H55" s="98"/>
      <c r="I55" s="99"/>
      <c r="J55" s="100"/>
      <c r="K55" s="101"/>
      <c r="L55" s="102" t="str">
        <f t="shared" si="2"/>
        <v/>
      </c>
      <c r="M55" s="98" t="str">
        <f t="shared" si="0"/>
        <v/>
      </c>
      <c r="N55" s="153" t="str">
        <f t="shared" si="3"/>
        <v/>
      </c>
      <c r="O55" s="103">
        <f t="shared" si="4"/>
        <v>0</v>
      </c>
      <c r="P55" s="104" t="str">
        <f t="shared" si="5"/>
        <v/>
      </c>
      <c r="Q55" s="103">
        <f t="shared" si="6"/>
        <v>0</v>
      </c>
      <c r="R55" s="161" t="str">
        <f t="shared" si="7"/>
        <v/>
      </c>
      <c r="S55" s="161" t="str">
        <f t="shared" si="8"/>
        <v/>
      </c>
      <c r="T55" s="161">
        <f t="shared" si="9"/>
        <v>0</v>
      </c>
      <c r="U55" s="60"/>
      <c r="V55" s="43"/>
      <c r="W55" s="146"/>
      <c r="X55" s="52"/>
      <c r="Y55" s="52"/>
      <c r="Z55" s="52"/>
      <c r="AA55" s="154"/>
      <c r="AB55" s="162"/>
      <c r="AC55" s="154"/>
    </row>
    <row r="56" spans="1:29" x14ac:dyDescent="0.25">
      <c r="A56" s="25" t="str">
        <f t="shared" si="11"/>
        <v>Hide</v>
      </c>
      <c r="B56" s="223"/>
      <c r="C56" s="238">
        <v>21</v>
      </c>
      <c r="D56" s="297"/>
      <c r="E56" s="297"/>
      <c r="F56" s="297"/>
      <c r="G56" s="219"/>
      <c r="H56" s="98"/>
      <c r="I56" s="99"/>
      <c r="J56" s="100"/>
      <c r="K56" s="101"/>
      <c r="L56" s="102" t="str">
        <f t="shared" si="2"/>
        <v/>
      </c>
      <c r="M56" s="98" t="str">
        <f t="shared" si="0"/>
        <v/>
      </c>
      <c r="N56" s="153" t="str">
        <f t="shared" si="3"/>
        <v/>
      </c>
      <c r="O56" s="103">
        <f t="shared" si="4"/>
        <v>0</v>
      </c>
      <c r="P56" s="104" t="str">
        <f t="shared" si="5"/>
        <v/>
      </c>
      <c r="Q56" s="103">
        <f t="shared" si="6"/>
        <v>0</v>
      </c>
      <c r="R56" s="161" t="str">
        <f t="shared" si="7"/>
        <v/>
      </c>
      <c r="S56" s="161" t="str">
        <f t="shared" si="8"/>
        <v/>
      </c>
      <c r="T56" s="161">
        <f t="shared" si="9"/>
        <v>0</v>
      </c>
      <c r="U56" s="60"/>
      <c r="V56" s="43"/>
      <c r="W56" s="146"/>
      <c r="X56" s="52"/>
      <c r="Y56" s="52"/>
      <c r="Z56" s="52"/>
      <c r="AA56" s="154"/>
      <c r="AB56" s="162"/>
      <c r="AC56" s="154"/>
    </row>
    <row r="57" spans="1:29" x14ac:dyDescent="0.25">
      <c r="A57" s="25" t="str">
        <f t="shared" si="11"/>
        <v>Hide</v>
      </c>
      <c r="B57" s="223"/>
      <c r="C57" s="238">
        <v>22</v>
      </c>
      <c r="D57" s="297"/>
      <c r="E57" s="297"/>
      <c r="F57" s="297"/>
      <c r="G57" s="219"/>
      <c r="H57" s="98"/>
      <c r="I57" s="99"/>
      <c r="J57" s="100"/>
      <c r="K57" s="101"/>
      <c r="L57" s="102" t="str">
        <f t="shared" si="2"/>
        <v/>
      </c>
      <c r="M57" s="98" t="str">
        <f t="shared" si="0"/>
        <v/>
      </c>
      <c r="N57" s="153" t="str">
        <f t="shared" si="3"/>
        <v/>
      </c>
      <c r="O57" s="103">
        <f t="shared" si="4"/>
        <v>0</v>
      </c>
      <c r="P57" s="104" t="str">
        <f t="shared" si="5"/>
        <v/>
      </c>
      <c r="Q57" s="103">
        <f t="shared" si="6"/>
        <v>0</v>
      </c>
      <c r="R57" s="161" t="str">
        <f t="shared" si="7"/>
        <v/>
      </c>
      <c r="S57" s="161" t="str">
        <f t="shared" si="8"/>
        <v/>
      </c>
      <c r="T57" s="161">
        <f t="shared" si="9"/>
        <v>0</v>
      </c>
      <c r="U57" s="60"/>
      <c r="V57" s="43"/>
      <c r="W57" s="146"/>
      <c r="X57" s="52"/>
      <c r="Y57" s="52"/>
      <c r="Z57" s="52"/>
      <c r="AA57" s="154"/>
      <c r="AB57" s="162"/>
      <c r="AC57" s="154"/>
    </row>
    <row r="58" spans="1:29" x14ac:dyDescent="0.25">
      <c r="A58" s="25" t="str">
        <f t="shared" si="11"/>
        <v>Hide</v>
      </c>
      <c r="B58" s="223"/>
      <c r="C58" s="238">
        <v>23</v>
      </c>
      <c r="D58" s="297"/>
      <c r="E58" s="297"/>
      <c r="F58" s="297"/>
      <c r="G58" s="219"/>
      <c r="H58" s="98"/>
      <c r="I58" s="99"/>
      <c r="J58" s="100"/>
      <c r="K58" s="101"/>
      <c r="L58" s="102" t="str">
        <f t="shared" si="2"/>
        <v/>
      </c>
      <c r="M58" s="98" t="str">
        <f t="shared" si="0"/>
        <v/>
      </c>
      <c r="N58" s="153" t="str">
        <f t="shared" si="3"/>
        <v/>
      </c>
      <c r="O58" s="103">
        <f t="shared" si="4"/>
        <v>0</v>
      </c>
      <c r="P58" s="104" t="str">
        <f t="shared" si="5"/>
        <v/>
      </c>
      <c r="Q58" s="103">
        <f t="shared" si="6"/>
        <v>0</v>
      </c>
      <c r="R58" s="161" t="str">
        <f t="shared" si="7"/>
        <v/>
      </c>
      <c r="S58" s="161" t="str">
        <f t="shared" si="8"/>
        <v/>
      </c>
      <c r="T58" s="161">
        <f t="shared" si="9"/>
        <v>0</v>
      </c>
      <c r="U58" s="60"/>
      <c r="V58" s="43"/>
      <c r="W58" s="146"/>
      <c r="X58" s="52"/>
      <c r="Y58" s="52"/>
      <c r="Z58" s="52"/>
      <c r="AA58" s="154"/>
      <c r="AB58" s="162"/>
      <c r="AC58" s="154"/>
    </row>
    <row r="59" spans="1:29" x14ac:dyDescent="0.25">
      <c r="A59" s="25" t="str">
        <f t="shared" si="11"/>
        <v>Hide</v>
      </c>
      <c r="B59" s="223"/>
      <c r="C59" s="238">
        <v>24</v>
      </c>
      <c r="D59" s="297"/>
      <c r="E59" s="297"/>
      <c r="F59" s="297"/>
      <c r="G59" s="219"/>
      <c r="H59" s="98"/>
      <c r="I59" s="99"/>
      <c r="J59" s="100"/>
      <c r="K59" s="101"/>
      <c r="L59" s="102" t="str">
        <f t="shared" si="2"/>
        <v/>
      </c>
      <c r="M59" s="98" t="str">
        <f t="shared" si="0"/>
        <v/>
      </c>
      <c r="N59" s="153" t="str">
        <f t="shared" si="3"/>
        <v/>
      </c>
      <c r="O59" s="103">
        <f t="shared" si="4"/>
        <v>0</v>
      </c>
      <c r="P59" s="104" t="str">
        <f t="shared" si="5"/>
        <v/>
      </c>
      <c r="Q59" s="103">
        <f t="shared" si="6"/>
        <v>0</v>
      </c>
      <c r="R59" s="161" t="str">
        <f t="shared" si="7"/>
        <v/>
      </c>
      <c r="S59" s="161" t="str">
        <f t="shared" si="8"/>
        <v/>
      </c>
      <c r="T59" s="161">
        <f t="shared" si="9"/>
        <v>0</v>
      </c>
      <c r="U59" s="60"/>
      <c r="V59" s="43"/>
      <c r="W59" s="146"/>
      <c r="X59" s="52"/>
      <c r="Y59" s="52"/>
      <c r="Z59" s="52"/>
      <c r="AA59" s="154"/>
      <c r="AB59" s="162"/>
      <c r="AC59" s="154"/>
    </row>
    <row r="60" spans="1:29" x14ac:dyDescent="0.25">
      <c r="A60" s="25" t="str">
        <f t="shared" si="11"/>
        <v>Hide</v>
      </c>
      <c r="B60" s="223"/>
      <c r="C60" s="238">
        <v>25</v>
      </c>
      <c r="D60" s="297"/>
      <c r="E60" s="297"/>
      <c r="F60" s="297"/>
      <c r="G60" s="219"/>
      <c r="H60" s="98"/>
      <c r="I60" s="99"/>
      <c r="J60" s="100"/>
      <c r="K60" s="101"/>
      <c r="L60" s="102" t="str">
        <f t="shared" si="2"/>
        <v/>
      </c>
      <c r="M60" s="98" t="str">
        <f t="shared" si="0"/>
        <v/>
      </c>
      <c r="N60" s="153" t="str">
        <f t="shared" si="3"/>
        <v/>
      </c>
      <c r="O60" s="103">
        <f t="shared" si="4"/>
        <v>0</v>
      </c>
      <c r="P60" s="104" t="str">
        <f t="shared" si="5"/>
        <v/>
      </c>
      <c r="Q60" s="103">
        <f t="shared" si="6"/>
        <v>0</v>
      </c>
      <c r="R60" s="161" t="str">
        <f t="shared" si="7"/>
        <v/>
      </c>
      <c r="S60" s="161" t="str">
        <f t="shared" si="8"/>
        <v/>
      </c>
      <c r="T60" s="161">
        <f t="shared" si="9"/>
        <v>0</v>
      </c>
      <c r="U60" s="60"/>
      <c r="V60" s="43"/>
      <c r="W60" s="146"/>
      <c r="X60" s="52"/>
      <c r="Y60" s="52"/>
      <c r="Z60" s="52"/>
      <c r="AA60" s="154"/>
      <c r="AB60" s="162"/>
      <c r="AC60" s="154"/>
    </row>
    <row r="61" spans="1:29" hidden="1" x14ac:dyDescent="0.25">
      <c r="A61" s="25" t="str">
        <f t="shared" si="11"/>
        <v>Hide</v>
      </c>
      <c r="B61" s="223"/>
      <c r="C61" s="238">
        <v>26</v>
      </c>
      <c r="D61" s="297"/>
      <c r="E61" s="297"/>
      <c r="F61" s="297"/>
      <c r="G61" s="219"/>
      <c r="H61" s="98"/>
      <c r="I61" s="99"/>
      <c r="J61" s="100"/>
      <c r="K61" s="101"/>
      <c r="L61" s="102" t="str">
        <f t="shared" si="2"/>
        <v/>
      </c>
      <c r="M61" s="98" t="str">
        <f t="shared" si="0"/>
        <v/>
      </c>
      <c r="N61" s="153" t="str">
        <f t="shared" si="3"/>
        <v/>
      </c>
      <c r="O61" s="103">
        <f t="shared" si="4"/>
        <v>0</v>
      </c>
      <c r="P61" s="104" t="str">
        <f t="shared" si="5"/>
        <v/>
      </c>
      <c r="Q61" s="103">
        <f t="shared" si="6"/>
        <v>0</v>
      </c>
      <c r="R61" s="161" t="str">
        <f t="shared" si="7"/>
        <v/>
      </c>
      <c r="S61" s="161" t="str">
        <f t="shared" si="8"/>
        <v/>
      </c>
      <c r="T61" s="161">
        <f t="shared" si="9"/>
        <v>0</v>
      </c>
      <c r="U61" s="60"/>
      <c r="V61" s="43"/>
      <c r="W61" s="146"/>
      <c r="X61" s="52"/>
      <c r="Y61" s="52"/>
      <c r="Z61" s="52"/>
      <c r="AA61" s="154"/>
      <c r="AB61" s="162"/>
      <c r="AC61" s="154"/>
    </row>
    <row r="62" spans="1:29" hidden="1" x14ac:dyDescent="0.25">
      <c r="A62" s="25" t="str">
        <f t="shared" si="11"/>
        <v>Hide</v>
      </c>
      <c r="B62" s="223"/>
      <c r="C62" s="238">
        <v>27</v>
      </c>
      <c r="D62" s="297"/>
      <c r="E62" s="297"/>
      <c r="F62" s="297"/>
      <c r="G62" s="219"/>
      <c r="H62" s="98"/>
      <c r="I62" s="99"/>
      <c r="J62" s="100"/>
      <c r="K62" s="101"/>
      <c r="L62" s="102" t="str">
        <f t="shared" si="2"/>
        <v/>
      </c>
      <c r="M62" s="98" t="str">
        <f t="shared" si="0"/>
        <v/>
      </c>
      <c r="N62" s="153" t="str">
        <f t="shared" si="3"/>
        <v/>
      </c>
      <c r="O62" s="103">
        <f t="shared" si="4"/>
        <v>0</v>
      </c>
      <c r="P62" s="104" t="str">
        <f t="shared" si="5"/>
        <v/>
      </c>
      <c r="Q62" s="103">
        <f t="shared" si="6"/>
        <v>0</v>
      </c>
      <c r="R62" s="161" t="str">
        <f t="shared" si="7"/>
        <v/>
      </c>
      <c r="S62" s="161" t="str">
        <f t="shared" si="8"/>
        <v/>
      </c>
      <c r="T62" s="161">
        <f t="shared" si="9"/>
        <v>0</v>
      </c>
      <c r="U62" s="60"/>
      <c r="V62" s="43"/>
      <c r="W62" s="146"/>
      <c r="X62" s="52"/>
      <c r="Y62" s="52"/>
      <c r="Z62" s="52"/>
      <c r="AA62" s="154"/>
      <c r="AB62" s="162"/>
      <c r="AC62" s="154"/>
    </row>
    <row r="63" spans="1:29" hidden="1" x14ac:dyDescent="0.25">
      <c r="A63" s="25" t="str">
        <f t="shared" si="11"/>
        <v>Hide</v>
      </c>
      <c r="B63" s="223"/>
      <c r="C63" s="238">
        <v>28</v>
      </c>
      <c r="D63" s="297"/>
      <c r="E63" s="297"/>
      <c r="F63" s="297"/>
      <c r="G63" s="219"/>
      <c r="H63" s="98"/>
      <c r="I63" s="99"/>
      <c r="J63" s="100"/>
      <c r="K63" s="101"/>
      <c r="L63" s="102" t="str">
        <f t="shared" si="2"/>
        <v/>
      </c>
      <c r="M63" s="98" t="str">
        <f t="shared" si="0"/>
        <v/>
      </c>
      <c r="N63" s="153" t="str">
        <f t="shared" si="3"/>
        <v/>
      </c>
      <c r="O63" s="103">
        <f t="shared" si="4"/>
        <v>0</v>
      </c>
      <c r="P63" s="104" t="str">
        <f t="shared" si="5"/>
        <v/>
      </c>
      <c r="Q63" s="103">
        <f t="shared" si="6"/>
        <v>0</v>
      </c>
      <c r="R63" s="161" t="str">
        <f t="shared" si="7"/>
        <v/>
      </c>
      <c r="S63" s="161" t="str">
        <f t="shared" si="8"/>
        <v/>
      </c>
      <c r="T63" s="161">
        <f t="shared" si="9"/>
        <v>0</v>
      </c>
      <c r="U63" s="60"/>
      <c r="V63" s="43"/>
      <c r="W63" s="146"/>
      <c r="X63" s="52"/>
      <c r="Y63" s="52"/>
      <c r="Z63" s="52"/>
      <c r="AA63" s="154"/>
      <c r="AB63" s="162"/>
      <c r="AC63" s="154"/>
    </row>
    <row r="64" spans="1:29" hidden="1" x14ac:dyDescent="0.25">
      <c r="A64" s="25" t="str">
        <f t="shared" si="11"/>
        <v>Hide</v>
      </c>
      <c r="B64" s="223"/>
      <c r="C64" s="238">
        <v>29</v>
      </c>
      <c r="D64" s="297"/>
      <c r="E64" s="297"/>
      <c r="F64" s="297"/>
      <c r="G64" s="219"/>
      <c r="H64" s="98"/>
      <c r="I64" s="99"/>
      <c r="J64" s="100"/>
      <c r="K64" s="101"/>
      <c r="L64" s="102" t="str">
        <f t="shared" si="2"/>
        <v/>
      </c>
      <c r="M64" s="98" t="str">
        <f t="shared" si="0"/>
        <v/>
      </c>
      <c r="N64" s="153" t="str">
        <f t="shared" si="3"/>
        <v/>
      </c>
      <c r="O64" s="103">
        <f t="shared" si="4"/>
        <v>0</v>
      </c>
      <c r="P64" s="104" t="str">
        <f t="shared" si="5"/>
        <v/>
      </c>
      <c r="Q64" s="103">
        <f t="shared" si="6"/>
        <v>0</v>
      </c>
      <c r="R64" s="161" t="str">
        <f t="shared" si="7"/>
        <v/>
      </c>
      <c r="S64" s="161" t="str">
        <f t="shared" si="8"/>
        <v/>
      </c>
      <c r="T64" s="161">
        <f t="shared" si="9"/>
        <v>0</v>
      </c>
      <c r="U64" s="60"/>
      <c r="V64" s="43"/>
      <c r="W64" s="146"/>
      <c r="X64" s="52"/>
      <c r="Y64" s="52"/>
      <c r="Z64" s="52"/>
      <c r="AA64" s="154"/>
      <c r="AB64" s="162"/>
      <c r="AC64" s="154"/>
    </row>
    <row r="65" spans="1:29" hidden="1" x14ac:dyDescent="0.25">
      <c r="A65" s="25" t="str">
        <f t="shared" si="11"/>
        <v>Hide</v>
      </c>
      <c r="B65" s="223"/>
      <c r="C65" s="238">
        <v>30</v>
      </c>
      <c r="D65" s="297"/>
      <c r="E65" s="297"/>
      <c r="F65" s="297"/>
      <c r="G65" s="219"/>
      <c r="H65" s="98"/>
      <c r="I65" s="99"/>
      <c r="J65" s="100"/>
      <c r="K65" s="101"/>
      <c r="L65" s="102" t="str">
        <f t="shared" si="2"/>
        <v/>
      </c>
      <c r="M65" s="98" t="str">
        <f t="shared" si="0"/>
        <v/>
      </c>
      <c r="N65" s="153" t="str">
        <f t="shared" si="3"/>
        <v/>
      </c>
      <c r="O65" s="103">
        <f t="shared" si="4"/>
        <v>0</v>
      </c>
      <c r="P65" s="104" t="str">
        <f t="shared" si="5"/>
        <v/>
      </c>
      <c r="Q65" s="103">
        <f t="shared" si="6"/>
        <v>0</v>
      </c>
      <c r="R65" s="161" t="str">
        <f t="shared" si="7"/>
        <v/>
      </c>
      <c r="S65" s="161" t="str">
        <f t="shared" si="8"/>
        <v/>
      </c>
      <c r="T65" s="161">
        <f t="shared" si="9"/>
        <v>0</v>
      </c>
      <c r="U65" s="60"/>
      <c r="V65" s="43"/>
      <c r="W65" s="146"/>
      <c r="X65" s="52"/>
      <c r="Y65" s="52"/>
      <c r="Z65" s="52"/>
      <c r="AA65" s="154"/>
      <c r="AB65" s="162"/>
      <c r="AC65" s="154"/>
    </row>
    <row r="66" spans="1:29" hidden="1" x14ac:dyDescent="0.25">
      <c r="A66" s="25" t="str">
        <f t="shared" si="11"/>
        <v>Hide</v>
      </c>
      <c r="B66" s="223"/>
      <c r="C66" s="238">
        <v>31</v>
      </c>
      <c r="D66" s="297"/>
      <c r="E66" s="297"/>
      <c r="F66" s="297"/>
      <c r="G66" s="219"/>
      <c r="H66" s="98"/>
      <c r="I66" s="99"/>
      <c r="J66" s="100"/>
      <c r="K66" s="101"/>
      <c r="L66" s="102" t="str">
        <f t="shared" si="2"/>
        <v/>
      </c>
      <c r="M66" s="98" t="str">
        <f t="shared" si="0"/>
        <v/>
      </c>
      <c r="N66" s="153" t="str">
        <f t="shared" si="3"/>
        <v/>
      </c>
      <c r="O66" s="103">
        <f t="shared" si="4"/>
        <v>0</v>
      </c>
      <c r="P66" s="104" t="str">
        <f t="shared" si="5"/>
        <v/>
      </c>
      <c r="Q66" s="103">
        <f t="shared" si="6"/>
        <v>0</v>
      </c>
      <c r="R66" s="161" t="str">
        <f t="shared" si="7"/>
        <v/>
      </c>
      <c r="S66" s="161" t="str">
        <f t="shared" si="8"/>
        <v/>
      </c>
      <c r="T66" s="161">
        <f t="shared" si="9"/>
        <v>0</v>
      </c>
      <c r="U66" s="60"/>
      <c r="V66" s="43"/>
      <c r="W66" s="146"/>
      <c r="X66" s="52"/>
      <c r="Y66" s="52"/>
      <c r="Z66" s="52"/>
      <c r="AA66" s="154"/>
      <c r="AB66" s="162"/>
      <c r="AC66" s="154"/>
    </row>
    <row r="67" spans="1:29" hidden="1" x14ac:dyDescent="0.25">
      <c r="A67" s="25" t="str">
        <f t="shared" si="11"/>
        <v>Hide</v>
      </c>
      <c r="B67" s="223"/>
      <c r="C67" s="238">
        <v>32</v>
      </c>
      <c r="D67" s="297"/>
      <c r="E67" s="297"/>
      <c r="F67" s="297"/>
      <c r="G67" s="219"/>
      <c r="H67" s="98"/>
      <c r="I67" s="99"/>
      <c r="J67" s="100"/>
      <c r="K67" s="101"/>
      <c r="L67" s="102" t="str">
        <f t="shared" si="2"/>
        <v/>
      </c>
      <c r="M67" s="98" t="str">
        <f t="shared" si="0"/>
        <v/>
      </c>
      <c r="N67" s="153" t="str">
        <f t="shared" si="3"/>
        <v/>
      </c>
      <c r="O67" s="103">
        <f t="shared" si="4"/>
        <v>0</v>
      </c>
      <c r="P67" s="104" t="str">
        <f t="shared" si="5"/>
        <v/>
      </c>
      <c r="Q67" s="103">
        <f t="shared" si="6"/>
        <v>0</v>
      </c>
      <c r="R67" s="161" t="str">
        <f t="shared" si="7"/>
        <v/>
      </c>
      <c r="S67" s="161" t="str">
        <f t="shared" si="8"/>
        <v/>
      </c>
      <c r="T67" s="161">
        <f t="shared" si="9"/>
        <v>0</v>
      </c>
      <c r="U67" s="60"/>
      <c r="V67" s="43"/>
      <c r="W67" s="146"/>
      <c r="X67" s="52"/>
      <c r="Y67" s="52"/>
      <c r="Z67" s="52"/>
      <c r="AA67" s="154"/>
      <c r="AB67" s="162"/>
      <c r="AC67" s="154"/>
    </row>
    <row r="68" spans="1:29" hidden="1" x14ac:dyDescent="0.25">
      <c r="A68" s="25" t="str">
        <f t="shared" si="11"/>
        <v>Hide</v>
      </c>
      <c r="B68" s="223"/>
      <c r="C68" s="238">
        <v>33</v>
      </c>
      <c r="D68" s="297"/>
      <c r="E68" s="297"/>
      <c r="F68" s="297"/>
      <c r="G68" s="219"/>
      <c r="H68" s="98"/>
      <c r="I68" s="99"/>
      <c r="J68" s="100"/>
      <c r="K68" s="101"/>
      <c r="L68" s="102" t="str">
        <f t="shared" si="2"/>
        <v/>
      </c>
      <c r="M68" s="98" t="str">
        <f t="shared" ref="M68:M99" si="12">IF(ISNA(VLOOKUP($L68,$G$138:$H$140,2,FALSE)),"",VLOOKUP($L68,$G$138:$H$140,2,FALSE))</f>
        <v/>
      </c>
      <c r="N68" s="153" t="str">
        <f t="shared" si="3"/>
        <v/>
      </c>
      <c r="O68" s="103">
        <f t="shared" si="4"/>
        <v>0</v>
      </c>
      <c r="P68" s="104" t="str">
        <f t="shared" si="5"/>
        <v/>
      </c>
      <c r="Q68" s="103">
        <f t="shared" si="6"/>
        <v>0</v>
      </c>
      <c r="R68" s="161" t="str">
        <f t="shared" si="7"/>
        <v/>
      </c>
      <c r="S68" s="161" t="str">
        <f t="shared" si="8"/>
        <v/>
      </c>
      <c r="T68" s="161">
        <f t="shared" si="9"/>
        <v>0</v>
      </c>
      <c r="U68" s="60"/>
      <c r="V68" s="43"/>
      <c r="W68" s="146"/>
      <c r="X68" s="52"/>
      <c r="Y68" s="52"/>
      <c r="Z68" s="52"/>
      <c r="AA68" s="154"/>
      <c r="AB68" s="162"/>
      <c r="AC68" s="154"/>
    </row>
    <row r="69" spans="1:29" hidden="1" x14ac:dyDescent="0.25">
      <c r="A69" s="25" t="str">
        <f t="shared" si="11"/>
        <v>Hide</v>
      </c>
      <c r="B69" s="223"/>
      <c r="C69" s="238">
        <v>34</v>
      </c>
      <c r="D69" s="297"/>
      <c r="E69" s="297"/>
      <c r="F69" s="297"/>
      <c r="G69" s="219"/>
      <c r="H69" s="98"/>
      <c r="I69" s="99"/>
      <c r="J69" s="100"/>
      <c r="K69" s="101"/>
      <c r="L69" s="102" t="str">
        <f t="shared" si="2"/>
        <v/>
      </c>
      <c r="M69" s="98" t="str">
        <f t="shared" si="12"/>
        <v/>
      </c>
      <c r="N69" s="153" t="str">
        <f t="shared" si="3"/>
        <v/>
      </c>
      <c r="O69" s="103">
        <f t="shared" si="4"/>
        <v>0</v>
      </c>
      <c r="P69" s="104" t="str">
        <f t="shared" si="5"/>
        <v/>
      </c>
      <c r="Q69" s="103">
        <f t="shared" si="6"/>
        <v>0</v>
      </c>
      <c r="R69" s="161" t="str">
        <f t="shared" si="7"/>
        <v/>
      </c>
      <c r="S69" s="161" t="str">
        <f t="shared" si="8"/>
        <v/>
      </c>
      <c r="T69" s="161">
        <f t="shared" si="9"/>
        <v>0</v>
      </c>
      <c r="U69" s="60"/>
      <c r="V69" s="43"/>
      <c r="W69" s="146"/>
      <c r="X69" s="52"/>
      <c r="Y69" s="52"/>
      <c r="Z69" s="52"/>
      <c r="AA69" s="154"/>
      <c r="AB69" s="162"/>
      <c r="AC69" s="154"/>
    </row>
    <row r="70" spans="1:29" hidden="1" x14ac:dyDescent="0.25">
      <c r="A70" s="25" t="str">
        <f t="shared" si="11"/>
        <v>Hide</v>
      </c>
      <c r="B70" s="223"/>
      <c r="C70" s="238">
        <v>35</v>
      </c>
      <c r="D70" s="297"/>
      <c r="E70" s="297"/>
      <c r="F70" s="297"/>
      <c r="G70" s="219"/>
      <c r="H70" s="98"/>
      <c r="I70" s="99"/>
      <c r="J70" s="100"/>
      <c r="K70" s="101"/>
      <c r="L70" s="102" t="str">
        <f t="shared" si="2"/>
        <v/>
      </c>
      <c r="M70" s="98" t="str">
        <f t="shared" si="12"/>
        <v/>
      </c>
      <c r="N70" s="153" t="str">
        <f t="shared" si="3"/>
        <v/>
      </c>
      <c r="O70" s="103">
        <f t="shared" si="4"/>
        <v>0</v>
      </c>
      <c r="P70" s="104" t="str">
        <f t="shared" si="5"/>
        <v/>
      </c>
      <c r="Q70" s="103">
        <f t="shared" si="6"/>
        <v>0</v>
      </c>
      <c r="R70" s="161" t="str">
        <f t="shared" si="7"/>
        <v/>
      </c>
      <c r="S70" s="161" t="str">
        <f t="shared" si="8"/>
        <v/>
      </c>
      <c r="T70" s="161">
        <f t="shared" si="9"/>
        <v>0</v>
      </c>
      <c r="U70" s="60"/>
      <c r="V70" s="43"/>
      <c r="W70" s="146"/>
      <c r="X70" s="52"/>
      <c r="Y70" s="52"/>
      <c r="Z70" s="52"/>
      <c r="AA70" s="154"/>
      <c r="AB70" s="162"/>
      <c r="AC70" s="154"/>
    </row>
    <row r="71" spans="1:29" hidden="1" x14ac:dyDescent="0.25">
      <c r="A71" s="25" t="str">
        <f t="shared" si="11"/>
        <v>Hide</v>
      </c>
      <c r="B71" s="223"/>
      <c r="C71" s="238">
        <v>36</v>
      </c>
      <c r="D71" s="297"/>
      <c r="E71" s="297"/>
      <c r="F71" s="297"/>
      <c r="G71" s="219"/>
      <c r="H71" s="98"/>
      <c r="I71" s="99"/>
      <c r="J71" s="100"/>
      <c r="K71" s="101"/>
      <c r="L71" s="102" t="str">
        <f t="shared" si="2"/>
        <v/>
      </c>
      <c r="M71" s="98" t="str">
        <f t="shared" si="12"/>
        <v/>
      </c>
      <c r="N71" s="153" t="str">
        <f t="shared" si="3"/>
        <v/>
      </c>
      <c r="O71" s="103">
        <f t="shared" si="4"/>
        <v>0</v>
      </c>
      <c r="P71" s="104" t="str">
        <f t="shared" si="5"/>
        <v/>
      </c>
      <c r="Q71" s="103">
        <f t="shared" si="6"/>
        <v>0</v>
      </c>
      <c r="R71" s="161" t="str">
        <f t="shared" si="7"/>
        <v/>
      </c>
      <c r="S71" s="161" t="str">
        <f t="shared" si="8"/>
        <v/>
      </c>
      <c r="T71" s="161">
        <f t="shared" si="9"/>
        <v>0</v>
      </c>
      <c r="U71" s="60"/>
      <c r="V71" s="43"/>
      <c r="W71" s="146"/>
      <c r="X71" s="52"/>
      <c r="Y71" s="52"/>
      <c r="Z71" s="52"/>
      <c r="AA71" s="154"/>
      <c r="AB71" s="162"/>
      <c r="AC71" s="154"/>
    </row>
    <row r="72" spans="1:29" hidden="1" x14ac:dyDescent="0.25">
      <c r="A72" s="25" t="str">
        <f t="shared" si="11"/>
        <v>Hide</v>
      </c>
      <c r="B72" s="223"/>
      <c r="C72" s="238">
        <v>37</v>
      </c>
      <c r="D72" s="297"/>
      <c r="E72" s="297"/>
      <c r="F72" s="297"/>
      <c r="G72" s="219"/>
      <c r="H72" s="98"/>
      <c r="I72" s="99"/>
      <c r="J72" s="100"/>
      <c r="K72" s="101"/>
      <c r="L72" s="102" t="str">
        <f t="shared" si="2"/>
        <v/>
      </c>
      <c r="M72" s="98" t="str">
        <f t="shared" si="12"/>
        <v/>
      </c>
      <c r="N72" s="153" t="str">
        <f t="shared" si="3"/>
        <v/>
      </c>
      <c r="O72" s="103">
        <f t="shared" si="4"/>
        <v>0</v>
      </c>
      <c r="P72" s="104" t="str">
        <f t="shared" si="5"/>
        <v/>
      </c>
      <c r="Q72" s="103">
        <f t="shared" si="6"/>
        <v>0</v>
      </c>
      <c r="R72" s="161" t="str">
        <f t="shared" si="7"/>
        <v/>
      </c>
      <c r="S72" s="161" t="str">
        <f t="shared" si="8"/>
        <v/>
      </c>
      <c r="T72" s="161">
        <f t="shared" si="9"/>
        <v>0</v>
      </c>
      <c r="U72" s="60"/>
      <c r="V72" s="43"/>
      <c r="W72" s="146"/>
      <c r="X72" s="52"/>
      <c r="Y72" s="52"/>
      <c r="Z72" s="52"/>
      <c r="AA72" s="154"/>
      <c r="AB72" s="162"/>
      <c r="AC72" s="154"/>
    </row>
    <row r="73" spans="1:29" hidden="1" x14ac:dyDescent="0.25">
      <c r="A73" s="25" t="str">
        <f t="shared" si="11"/>
        <v>Hide</v>
      </c>
      <c r="B73" s="223"/>
      <c r="C73" s="238">
        <v>38</v>
      </c>
      <c r="D73" s="297"/>
      <c r="E73" s="297"/>
      <c r="F73" s="297"/>
      <c r="G73" s="219"/>
      <c r="H73" s="98"/>
      <c r="I73" s="99"/>
      <c r="J73" s="100"/>
      <c r="K73" s="101"/>
      <c r="L73" s="102" t="str">
        <f t="shared" si="2"/>
        <v/>
      </c>
      <c r="M73" s="98" t="str">
        <f t="shared" si="12"/>
        <v/>
      </c>
      <c r="N73" s="153" t="str">
        <f t="shared" si="3"/>
        <v/>
      </c>
      <c r="O73" s="103">
        <f t="shared" si="4"/>
        <v>0</v>
      </c>
      <c r="P73" s="104" t="str">
        <f t="shared" si="5"/>
        <v/>
      </c>
      <c r="Q73" s="103">
        <f t="shared" si="6"/>
        <v>0</v>
      </c>
      <c r="R73" s="161" t="str">
        <f t="shared" si="7"/>
        <v/>
      </c>
      <c r="S73" s="161" t="str">
        <f t="shared" si="8"/>
        <v/>
      </c>
      <c r="T73" s="161">
        <f t="shared" si="9"/>
        <v>0</v>
      </c>
      <c r="U73" s="60"/>
      <c r="V73" s="43"/>
      <c r="W73" s="146"/>
      <c r="X73" s="52"/>
      <c r="Y73" s="52"/>
      <c r="Z73" s="52"/>
      <c r="AA73" s="154"/>
      <c r="AB73" s="162"/>
      <c r="AC73" s="154"/>
    </row>
    <row r="74" spans="1:29" hidden="1" x14ac:dyDescent="0.25">
      <c r="A74" s="25" t="str">
        <f t="shared" si="11"/>
        <v>Hide</v>
      </c>
      <c r="B74" s="223"/>
      <c r="C74" s="238">
        <v>39</v>
      </c>
      <c r="D74" s="297"/>
      <c r="E74" s="297"/>
      <c r="F74" s="297"/>
      <c r="G74" s="219"/>
      <c r="H74" s="98"/>
      <c r="I74" s="99"/>
      <c r="J74" s="100"/>
      <c r="K74" s="101"/>
      <c r="L74" s="102" t="str">
        <f t="shared" si="2"/>
        <v/>
      </c>
      <c r="M74" s="98" t="str">
        <f t="shared" si="12"/>
        <v/>
      </c>
      <c r="N74" s="153" t="str">
        <f t="shared" si="3"/>
        <v/>
      </c>
      <c r="O74" s="103">
        <f t="shared" si="4"/>
        <v>0</v>
      </c>
      <c r="P74" s="104" t="str">
        <f t="shared" si="5"/>
        <v/>
      </c>
      <c r="Q74" s="103">
        <f t="shared" si="6"/>
        <v>0</v>
      </c>
      <c r="R74" s="161" t="str">
        <f t="shared" si="7"/>
        <v/>
      </c>
      <c r="S74" s="161" t="str">
        <f t="shared" si="8"/>
        <v/>
      </c>
      <c r="T74" s="161">
        <f t="shared" si="9"/>
        <v>0</v>
      </c>
      <c r="U74" s="60"/>
      <c r="V74" s="43"/>
      <c r="W74" s="146"/>
      <c r="X74" s="52"/>
      <c r="Y74" s="52"/>
      <c r="Z74" s="52"/>
      <c r="AA74" s="154"/>
      <c r="AB74" s="162"/>
      <c r="AC74" s="154"/>
    </row>
    <row r="75" spans="1:29" hidden="1" x14ac:dyDescent="0.25">
      <c r="A75" s="25" t="str">
        <f t="shared" si="11"/>
        <v>Hide</v>
      </c>
      <c r="B75" s="223"/>
      <c r="C75" s="238">
        <v>40</v>
      </c>
      <c r="D75" s="297"/>
      <c r="E75" s="297"/>
      <c r="F75" s="297"/>
      <c r="G75" s="219"/>
      <c r="H75" s="98"/>
      <c r="I75" s="99"/>
      <c r="J75" s="100"/>
      <c r="K75" s="101"/>
      <c r="L75" s="102" t="str">
        <f t="shared" si="2"/>
        <v/>
      </c>
      <c r="M75" s="98" t="str">
        <f t="shared" si="12"/>
        <v/>
      </c>
      <c r="N75" s="153" t="str">
        <f t="shared" si="3"/>
        <v/>
      </c>
      <c r="O75" s="103">
        <f t="shared" si="4"/>
        <v>0</v>
      </c>
      <c r="P75" s="104" t="str">
        <f t="shared" si="5"/>
        <v/>
      </c>
      <c r="Q75" s="103">
        <f t="shared" si="6"/>
        <v>0</v>
      </c>
      <c r="R75" s="161" t="str">
        <f t="shared" si="7"/>
        <v/>
      </c>
      <c r="S75" s="161" t="str">
        <f t="shared" si="8"/>
        <v/>
      </c>
      <c r="T75" s="161">
        <f t="shared" si="9"/>
        <v>0</v>
      </c>
      <c r="U75" s="60"/>
      <c r="V75" s="43"/>
      <c r="W75" s="146"/>
      <c r="X75" s="52"/>
      <c r="Y75" s="52"/>
      <c r="Z75" s="52"/>
      <c r="AA75" s="154"/>
      <c r="AB75" s="162"/>
      <c r="AC75" s="154"/>
    </row>
    <row r="76" spans="1:29" hidden="1" x14ac:dyDescent="0.25">
      <c r="A76" s="25" t="str">
        <f t="shared" si="11"/>
        <v>Hide</v>
      </c>
      <c r="B76" s="223"/>
      <c r="C76" s="238">
        <v>41</v>
      </c>
      <c r="D76" s="297"/>
      <c r="E76" s="297"/>
      <c r="F76" s="297"/>
      <c r="G76" s="219"/>
      <c r="H76" s="98"/>
      <c r="I76" s="99"/>
      <c r="J76" s="100"/>
      <c r="K76" s="101"/>
      <c r="L76" s="102" t="str">
        <f t="shared" si="2"/>
        <v/>
      </c>
      <c r="M76" s="98" t="str">
        <f t="shared" si="12"/>
        <v/>
      </c>
      <c r="N76" s="153" t="str">
        <f t="shared" si="3"/>
        <v/>
      </c>
      <c r="O76" s="103">
        <f t="shared" si="4"/>
        <v>0</v>
      </c>
      <c r="P76" s="104" t="str">
        <f t="shared" si="5"/>
        <v/>
      </c>
      <c r="Q76" s="103">
        <f t="shared" si="6"/>
        <v>0</v>
      </c>
      <c r="R76" s="161" t="str">
        <f t="shared" si="7"/>
        <v/>
      </c>
      <c r="S76" s="161" t="str">
        <f t="shared" si="8"/>
        <v/>
      </c>
      <c r="T76" s="161">
        <f t="shared" si="9"/>
        <v>0</v>
      </c>
      <c r="U76" s="60"/>
      <c r="V76" s="43"/>
      <c r="W76" s="146"/>
      <c r="X76" s="52"/>
      <c r="Y76" s="52"/>
      <c r="Z76" s="52"/>
      <c r="AA76" s="154"/>
      <c r="AB76" s="162"/>
      <c r="AC76" s="154"/>
    </row>
    <row r="77" spans="1:29" hidden="1" x14ac:dyDescent="0.25">
      <c r="A77" s="25" t="str">
        <f t="shared" si="11"/>
        <v>Hide</v>
      </c>
      <c r="B77" s="223"/>
      <c r="C77" s="238">
        <v>42</v>
      </c>
      <c r="D77" s="297"/>
      <c r="E77" s="297"/>
      <c r="F77" s="297"/>
      <c r="G77" s="219"/>
      <c r="H77" s="98"/>
      <c r="I77" s="99"/>
      <c r="J77" s="100"/>
      <c r="K77" s="101"/>
      <c r="L77" s="102" t="str">
        <f t="shared" si="2"/>
        <v/>
      </c>
      <c r="M77" s="98" t="str">
        <f t="shared" si="12"/>
        <v/>
      </c>
      <c r="N77" s="153" t="str">
        <f t="shared" si="3"/>
        <v/>
      </c>
      <c r="O77" s="103">
        <f t="shared" si="4"/>
        <v>0</v>
      </c>
      <c r="P77" s="104" t="str">
        <f t="shared" si="5"/>
        <v/>
      </c>
      <c r="Q77" s="103">
        <f t="shared" si="6"/>
        <v>0</v>
      </c>
      <c r="R77" s="161" t="str">
        <f t="shared" si="7"/>
        <v/>
      </c>
      <c r="S77" s="161" t="str">
        <f t="shared" si="8"/>
        <v/>
      </c>
      <c r="T77" s="161">
        <f t="shared" si="9"/>
        <v>0</v>
      </c>
      <c r="U77" s="60"/>
      <c r="V77" s="43"/>
      <c r="W77" s="146"/>
      <c r="X77" s="52"/>
      <c r="Y77" s="52"/>
      <c r="Z77" s="52"/>
      <c r="AA77" s="154"/>
      <c r="AB77" s="162"/>
      <c r="AC77" s="154"/>
    </row>
    <row r="78" spans="1:29" hidden="1" x14ac:dyDescent="0.25">
      <c r="A78" s="25" t="str">
        <f t="shared" si="11"/>
        <v>Hide</v>
      </c>
      <c r="B78" s="223"/>
      <c r="C78" s="238">
        <v>43</v>
      </c>
      <c r="D78" s="297"/>
      <c r="E78" s="297"/>
      <c r="F78" s="297"/>
      <c r="G78" s="219"/>
      <c r="H78" s="98"/>
      <c r="I78" s="99"/>
      <c r="J78" s="100"/>
      <c r="K78" s="101"/>
      <c r="L78" s="102" t="str">
        <f t="shared" si="2"/>
        <v/>
      </c>
      <c r="M78" s="98" t="str">
        <f t="shared" si="12"/>
        <v/>
      </c>
      <c r="N78" s="153" t="str">
        <f t="shared" si="3"/>
        <v/>
      </c>
      <c r="O78" s="103">
        <f t="shared" si="4"/>
        <v>0</v>
      </c>
      <c r="P78" s="104" t="str">
        <f t="shared" si="5"/>
        <v/>
      </c>
      <c r="Q78" s="103">
        <f t="shared" si="6"/>
        <v>0</v>
      </c>
      <c r="R78" s="161" t="str">
        <f t="shared" si="7"/>
        <v/>
      </c>
      <c r="S78" s="161" t="str">
        <f t="shared" si="8"/>
        <v/>
      </c>
      <c r="T78" s="161">
        <f t="shared" si="9"/>
        <v>0</v>
      </c>
      <c r="U78" s="60"/>
      <c r="V78" s="43"/>
      <c r="W78" s="146"/>
      <c r="X78" s="52"/>
      <c r="Y78" s="52"/>
      <c r="Z78" s="52"/>
      <c r="AA78" s="154"/>
      <c r="AB78" s="162"/>
      <c r="AC78" s="154"/>
    </row>
    <row r="79" spans="1:29" hidden="1" x14ac:dyDescent="0.25">
      <c r="A79" s="25" t="str">
        <f t="shared" si="11"/>
        <v>Hide</v>
      </c>
      <c r="B79" s="223"/>
      <c r="C79" s="238">
        <v>44</v>
      </c>
      <c r="D79" s="297"/>
      <c r="E79" s="297"/>
      <c r="F79" s="297"/>
      <c r="G79" s="219"/>
      <c r="H79" s="98"/>
      <c r="I79" s="99"/>
      <c r="J79" s="100"/>
      <c r="K79" s="101"/>
      <c r="L79" s="102" t="str">
        <f t="shared" si="2"/>
        <v/>
      </c>
      <c r="M79" s="98" t="str">
        <f t="shared" si="12"/>
        <v/>
      </c>
      <c r="N79" s="153" t="str">
        <f t="shared" si="3"/>
        <v/>
      </c>
      <c r="O79" s="103">
        <f t="shared" si="4"/>
        <v>0</v>
      </c>
      <c r="P79" s="104" t="str">
        <f t="shared" si="5"/>
        <v/>
      </c>
      <c r="Q79" s="103">
        <f t="shared" si="6"/>
        <v>0</v>
      </c>
      <c r="R79" s="161" t="str">
        <f t="shared" si="7"/>
        <v/>
      </c>
      <c r="S79" s="161" t="str">
        <f t="shared" si="8"/>
        <v/>
      </c>
      <c r="T79" s="161">
        <f t="shared" si="9"/>
        <v>0</v>
      </c>
      <c r="U79" s="60"/>
      <c r="V79" s="43"/>
      <c r="W79" s="146"/>
      <c r="X79" s="52"/>
      <c r="Y79" s="52"/>
      <c r="Z79" s="52"/>
      <c r="AA79" s="154"/>
      <c r="AB79" s="162"/>
      <c r="AC79" s="154"/>
    </row>
    <row r="80" spans="1:29" hidden="1" x14ac:dyDescent="0.25">
      <c r="A80" s="25" t="str">
        <f t="shared" si="11"/>
        <v>Hide</v>
      </c>
      <c r="B80" s="223"/>
      <c r="C80" s="238">
        <v>45</v>
      </c>
      <c r="D80" s="297"/>
      <c r="E80" s="297"/>
      <c r="F80" s="297"/>
      <c r="G80" s="219"/>
      <c r="H80" s="98"/>
      <c r="I80" s="99"/>
      <c r="J80" s="100"/>
      <c r="K80" s="101"/>
      <c r="L80" s="102" t="str">
        <f t="shared" si="2"/>
        <v/>
      </c>
      <c r="M80" s="98" t="str">
        <f t="shared" si="12"/>
        <v/>
      </c>
      <c r="N80" s="153" t="str">
        <f t="shared" si="3"/>
        <v/>
      </c>
      <c r="O80" s="103">
        <f t="shared" si="4"/>
        <v>0</v>
      </c>
      <c r="P80" s="104" t="str">
        <f t="shared" si="5"/>
        <v/>
      </c>
      <c r="Q80" s="103">
        <f t="shared" si="6"/>
        <v>0</v>
      </c>
      <c r="R80" s="161" t="str">
        <f t="shared" si="7"/>
        <v/>
      </c>
      <c r="S80" s="161" t="str">
        <f t="shared" si="8"/>
        <v/>
      </c>
      <c r="T80" s="161">
        <f t="shared" si="9"/>
        <v>0</v>
      </c>
      <c r="U80" s="60"/>
      <c r="V80" s="43"/>
      <c r="W80" s="146"/>
      <c r="X80" s="52"/>
      <c r="Y80" s="52"/>
      <c r="Z80" s="52"/>
      <c r="AA80" s="154"/>
      <c r="AB80" s="162"/>
      <c r="AC80" s="154"/>
    </row>
    <row r="81" spans="1:31" hidden="1" x14ac:dyDescent="0.25">
      <c r="A81" s="25" t="str">
        <f t="shared" si="11"/>
        <v>Hide</v>
      </c>
      <c r="B81" s="223"/>
      <c r="C81" s="238">
        <v>46</v>
      </c>
      <c r="D81" s="297"/>
      <c r="E81" s="297"/>
      <c r="F81" s="297"/>
      <c r="G81" s="219"/>
      <c r="H81" s="98"/>
      <c r="I81" s="99"/>
      <c r="J81" s="100"/>
      <c r="K81" s="101"/>
      <c r="L81" s="102" t="str">
        <f t="shared" si="2"/>
        <v/>
      </c>
      <c r="M81" s="98" t="str">
        <f t="shared" si="12"/>
        <v/>
      </c>
      <c r="N81" s="153" t="str">
        <f t="shared" si="3"/>
        <v/>
      </c>
      <c r="O81" s="103">
        <f t="shared" si="4"/>
        <v>0</v>
      </c>
      <c r="P81" s="104" t="str">
        <f t="shared" si="5"/>
        <v/>
      </c>
      <c r="Q81" s="103">
        <f t="shared" si="6"/>
        <v>0</v>
      </c>
      <c r="R81" s="161" t="str">
        <f t="shared" si="7"/>
        <v/>
      </c>
      <c r="S81" s="161" t="str">
        <f t="shared" si="8"/>
        <v/>
      </c>
      <c r="T81" s="161">
        <f t="shared" si="9"/>
        <v>0</v>
      </c>
      <c r="U81" s="60"/>
      <c r="V81" s="43"/>
      <c r="W81" s="146"/>
      <c r="X81" s="52"/>
      <c r="Y81" s="52"/>
      <c r="Z81" s="52"/>
      <c r="AA81" s="154"/>
      <c r="AB81" s="162"/>
      <c r="AC81" s="154"/>
    </row>
    <row r="82" spans="1:31" hidden="1" x14ac:dyDescent="0.25">
      <c r="A82" s="25" t="str">
        <f t="shared" si="11"/>
        <v>Hide</v>
      </c>
      <c r="B82" s="223"/>
      <c r="C82" s="238">
        <v>47</v>
      </c>
      <c r="D82" s="297"/>
      <c r="E82" s="297"/>
      <c r="F82" s="297"/>
      <c r="G82" s="219"/>
      <c r="H82" s="98"/>
      <c r="I82" s="99"/>
      <c r="J82" s="100"/>
      <c r="K82" s="101"/>
      <c r="L82" s="102" t="str">
        <f t="shared" si="2"/>
        <v/>
      </c>
      <c r="M82" s="98" t="str">
        <f t="shared" si="12"/>
        <v/>
      </c>
      <c r="N82" s="153" t="str">
        <f t="shared" si="3"/>
        <v/>
      </c>
      <c r="O82" s="103">
        <f t="shared" si="4"/>
        <v>0</v>
      </c>
      <c r="P82" s="104" t="str">
        <f t="shared" si="5"/>
        <v/>
      </c>
      <c r="Q82" s="103">
        <f t="shared" si="6"/>
        <v>0</v>
      </c>
      <c r="R82" s="161" t="str">
        <f t="shared" si="7"/>
        <v/>
      </c>
      <c r="S82" s="161" t="str">
        <f t="shared" si="8"/>
        <v/>
      </c>
      <c r="T82" s="161">
        <f t="shared" si="9"/>
        <v>0</v>
      </c>
      <c r="U82" s="60"/>
      <c r="V82" s="43"/>
      <c r="W82" s="146"/>
      <c r="X82" s="52"/>
      <c r="Y82" s="52"/>
      <c r="Z82" s="52"/>
      <c r="AA82" s="154"/>
      <c r="AB82" s="162"/>
      <c r="AC82" s="154"/>
    </row>
    <row r="83" spans="1:31" hidden="1" x14ac:dyDescent="0.25">
      <c r="A83" s="25" t="str">
        <f t="shared" si="11"/>
        <v>Hide</v>
      </c>
      <c r="B83" s="223"/>
      <c r="C83" s="238">
        <v>48</v>
      </c>
      <c r="D83" s="297"/>
      <c r="E83" s="297"/>
      <c r="F83" s="297"/>
      <c r="G83" s="219"/>
      <c r="H83" s="98"/>
      <c r="I83" s="99"/>
      <c r="J83" s="100"/>
      <c r="K83" s="101"/>
      <c r="L83" s="102" t="str">
        <f t="shared" si="2"/>
        <v/>
      </c>
      <c r="M83" s="98" t="str">
        <f t="shared" si="12"/>
        <v/>
      </c>
      <c r="N83" s="153" t="str">
        <f t="shared" si="3"/>
        <v/>
      </c>
      <c r="O83" s="103">
        <f t="shared" si="4"/>
        <v>0</v>
      </c>
      <c r="P83" s="104" t="str">
        <f t="shared" si="5"/>
        <v/>
      </c>
      <c r="Q83" s="103">
        <f t="shared" si="6"/>
        <v>0</v>
      </c>
      <c r="R83" s="161" t="str">
        <f t="shared" si="7"/>
        <v/>
      </c>
      <c r="S83" s="161" t="str">
        <f t="shared" si="8"/>
        <v/>
      </c>
      <c r="T83" s="161">
        <f t="shared" si="9"/>
        <v>0</v>
      </c>
      <c r="U83" s="60"/>
      <c r="V83" s="43"/>
      <c r="W83" s="146"/>
      <c r="X83" s="52"/>
      <c r="Y83" s="52"/>
      <c r="Z83" s="52"/>
      <c r="AA83" s="154"/>
      <c r="AB83" s="162"/>
      <c r="AC83" s="154"/>
    </row>
    <row r="84" spans="1:31" hidden="1" x14ac:dyDescent="0.25">
      <c r="A84" s="25" t="str">
        <f t="shared" si="11"/>
        <v>Hide</v>
      </c>
      <c r="B84" s="223"/>
      <c r="C84" s="238">
        <v>49</v>
      </c>
      <c r="D84" s="297"/>
      <c r="E84" s="297"/>
      <c r="F84" s="297"/>
      <c r="G84" s="219"/>
      <c r="H84" s="98"/>
      <c r="I84" s="99"/>
      <c r="J84" s="100"/>
      <c r="K84" s="101"/>
      <c r="L84" s="102" t="str">
        <f t="shared" si="2"/>
        <v/>
      </c>
      <c r="M84" s="98" t="str">
        <f t="shared" si="12"/>
        <v/>
      </c>
      <c r="N84" s="153" t="str">
        <f t="shared" si="3"/>
        <v/>
      </c>
      <c r="O84" s="103">
        <f t="shared" si="4"/>
        <v>0</v>
      </c>
      <c r="P84" s="104" t="str">
        <f t="shared" si="5"/>
        <v/>
      </c>
      <c r="Q84" s="103">
        <f t="shared" si="6"/>
        <v>0</v>
      </c>
      <c r="R84" s="161" t="str">
        <f t="shared" si="7"/>
        <v/>
      </c>
      <c r="S84" s="161" t="str">
        <f t="shared" si="8"/>
        <v/>
      </c>
      <c r="T84" s="161">
        <f t="shared" si="9"/>
        <v>0</v>
      </c>
      <c r="U84" s="60"/>
      <c r="V84" s="43"/>
      <c r="W84" s="146"/>
      <c r="X84" s="52"/>
      <c r="Y84" s="52"/>
      <c r="Z84" s="52"/>
      <c r="AA84" s="154"/>
      <c r="AB84" s="162"/>
      <c r="AC84" s="154"/>
    </row>
    <row r="85" spans="1:31" hidden="1" x14ac:dyDescent="0.25">
      <c r="A85" s="25" t="str">
        <f t="shared" si="11"/>
        <v>Hide</v>
      </c>
      <c r="B85" s="223"/>
      <c r="C85" s="238">
        <v>50</v>
      </c>
      <c r="D85" s="297"/>
      <c r="E85" s="297"/>
      <c r="F85" s="297"/>
      <c r="G85" s="219"/>
      <c r="H85" s="98"/>
      <c r="I85" s="99"/>
      <c r="J85" s="100"/>
      <c r="K85" s="101"/>
      <c r="L85" s="102" t="str">
        <f t="shared" si="2"/>
        <v/>
      </c>
      <c r="M85" s="98" t="str">
        <f t="shared" si="12"/>
        <v/>
      </c>
      <c r="N85" s="153" t="str">
        <f t="shared" si="3"/>
        <v/>
      </c>
      <c r="O85" s="103">
        <f t="shared" si="4"/>
        <v>0</v>
      </c>
      <c r="P85" s="104" t="str">
        <f t="shared" si="5"/>
        <v/>
      </c>
      <c r="Q85" s="103">
        <f t="shared" si="6"/>
        <v>0</v>
      </c>
      <c r="R85" s="161" t="str">
        <f t="shared" si="7"/>
        <v/>
      </c>
      <c r="S85" s="161" t="str">
        <f t="shared" si="8"/>
        <v/>
      </c>
      <c r="T85" s="161">
        <f t="shared" si="9"/>
        <v>0</v>
      </c>
      <c r="U85" s="60"/>
      <c r="V85" s="43"/>
      <c r="W85" s="146"/>
      <c r="X85" s="52"/>
      <c r="Y85" s="52"/>
      <c r="Z85" s="52"/>
      <c r="AA85" s="154"/>
      <c r="AB85" s="162"/>
      <c r="AC85" s="154"/>
    </row>
    <row r="86" spans="1:31" hidden="1" x14ac:dyDescent="0.25">
      <c r="A86" s="25" t="str">
        <f t="shared" si="11"/>
        <v>Hide</v>
      </c>
      <c r="B86" s="223"/>
      <c r="C86" s="238">
        <v>51</v>
      </c>
      <c r="D86" s="297"/>
      <c r="E86" s="297"/>
      <c r="F86" s="297"/>
      <c r="G86" s="219"/>
      <c r="H86" s="98"/>
      <c r="I86" s="99"/>
      <c r="J86" s="100"/>
      <c r="K86" s="101"/>
      <c r="L86" s="102" t="str">
        <f t="shared" si="2"/>
        <v/>
      </c>
      <c r="M86" s="98" t="str">
        <f t="shared" si="12"/>
        <v/>
      </c>
      <c r="N86" s="153" t="str">
        <f t="shared" si="3"/>
        <v/>
      </c>
      <c r="O86" s="103">
        <f t="shared" si="4"/>
        <v>0</v>
      </c>
      <c r="P86" s="104" t="str">
        <f t="shared" si="5"/>
        <v/>
      </c>
      <c r="Q86" s="103">
        <f t="shared" si="6"/>
        <v>0</v>
      </c>
      <c r="R86" s="161" t="str">
        <f t="shared" si="7"/>
        <v/>
      </c>
      <c r="S86" s="161" t="str">
        <f t="shared" si="8"/>
        <v/>
      </c>
      <c r="T86" s="161">
        <f t="shared" si="9"/>
        <v>0</v>
      </c>
      <c r="U86" s="60">
        <f t="shared" ref="U86" si="13">IF(T86&lt;&gt;"",VALUE(T86),0)</f>
        <v>0</v>
      </c>
      <c r="V86" s="43"/>
      <c r="W86" s="146"/>
      <c r="X86" s="52"/>
      <c r="Y86" s="52"/>
      <c r="Z86" s="52"/>
      <c r="AA86" s="154"/>
      <c r="AB86" s="162"/>
      <c r="AC86" s="154"/>
    </row>
    <row r="87" spans="1:31" hidden="1" x14ac:dyDescent="0.25">
      <c r="A87" s="25" t="str">
        <f t="shared" si="11"/>
        <v>Hide</v>
      </c>
      <c r="B87" s="223"/>
      <c r="C87" s="238">
        <v>52</v>
      </c>
      <c r="D87" s="297"/>
      <c r="E87" s="297"/>
      <c r="F87" s="297"/>
      <c r="G87" s="219"/>
      <c r="H87" s="98"/>
      <c r="I87" s="99"/>
      <c r="J87" s="100"/>
      <c r="K87" s="101"/>
      <c r="L87" s="102" t="str">
        <f t="shared" si="2"/>
        <v/>
      </c>
      <c r="M87" s="98" t="str">
        <f t="shared" si="12"/>
        <v/>
      </c>
      <c r="N87" s="153" t="str">
        <f t="shared" si="3"/>
        <v/>
      </c>
      <c r="O87" s="103">
        <f t="shared" si="4"/>
        <v>0</v>
      </c>
      <c r="P87" s="104" t="str">
        <f t="shared" si="5"/>
        <v/>
      </c>
      <c r="Q87" s="103">
        <f t="shared" si="6"/>
        <v>0</v>
      </c>
      <c r="R87" s="161" t="str">
        <f t="shared" si="7"/>
        <v/>
      </c>
      <c r="S87" s="161" t="str">
        <f t="shared" si="8"/>
        <v/>
      </c>
      <c r="T87" s="161">
        <f t="shared" si="9"/>
        <v>0</v>
      </c>
      <c r="U87" s="60">
        <f t="shared" ref="U87" si="14">IF(T87&lt;&gt;"",VALUE(T87),0)</f>
        <v>0</v>
      </c>
      <c r="V87" s="43"/>
      <c r="W87" s="146"/>
      <c r="X87" s="52"/>
      <c r="Y87" s="52"/>
      <c r="Z87" s="52"/>
      <c r="AA87" s="154"/>
      <c r="AB87" s="162"/>
      <c r="AC87" s="154"/>
    </row>
    <row r="88" spans="1:31" hidden="1" x14ac:dyDescent="0.25">
      <c r="A88" s="25" t="str">
        <f t="shared" si="11"/>
        <v>Hide</v>
      </c>
      <c r="B88" s="223"/>
      <c r="C88" s="238">
        <v>53</v>
      </c>
      <c r="D88" s="297"/>
      <c r="E88" s="297"/>
      <c r="F88" s="297"/>
      <c r="G88" s="219"/>
      <c r="H88" s="98"/>
      <c r="I88" s="99"/>
      <c r="J88" s="100"/>
      <c r="K88" s="101"/>
      <c r="L88" s="102" t="str">
        <f t="shared" si="2"/>
        <v/>
      </c>
      <c r="M88" s="98" t="str">
        <f t="shared" si="12"/>
        <v/>
      </c>
      <c r="N88" s="153" t="str">
        <f t="shared" si="3"/>
        <v/>
      </c>
      <c r="O88" s="103">
        <f t="shared" si="4"/>
        <v>0</v>
      </c>
      <c r="P88" s="104" t="str">
        <f t="shared" si="5"/>
        <v/>
      </c>
      <c r="Q88" s="103">
        <f t="shared" si="6"/>
        <v>0</v>
      </c>
      <c r="R88" s="161" t="str">
        <f t="shared" si="7"/>
        <v/>
      </c>
      <c r="S88" s="161" t="str">
        <f t="shared" si="8"/>
        <v/>
      </c>
      <c r="T88" s="161">
        <f t="shared" si="9"/>
        <v>0</v>
      </c>
      <c r="U88" s="60">
        <f t="shared" ref="U88" si="15">IF(T88&lt;&gt;"",VALUE(T88),0)</f>
        <v>0</v>
      </c>
      <c r="V88" s="43"/>
      <c r="W88" s="146"/>
      <c r="X88" s="52"/>
      <c r="Y88" s="52"/>
      <c r="Z88" s="52"/>
      <c r="AA88" s="154"/>
      <c r="AB88" s="162"/>
      <c r="AC88" s="154"/>
    </row>
    <row r="89" spans="1:31" hidden="1" x14ac:dyDescent="0.25">
      <c r="A89" s="25" t="str">
        <f t="shared" si="11"/>
        <v>Hide</v>
      </c>
      <c r="B89" s="223"/>
      <c r="C89" s="238">
        <v>54</v>
      </c>
      <c r="D89" s="297"/>
      <c r="E89" s="297"/>
      <c r="F89" s="297"/>
      <c r="G89" s="219"/>
      <c r="H89" s="98"/>
      <c r="I89" s="99"/>
      <c r="J89" s="100"/>
      <c r="K89" s="101"/>
      <c r="L89" s="102" t="str">
        <f t="shared" si="2"/>
        <v/>
      </c>
      <c r="M89" s="98" t="str">
        <f t="shared" si="12"/>
        <v/>
      </c>
      <c r="N89" s="153" t="str">
        <f t="shared" si="3"/>
        <v/>
      </c>
      <c r="O89" s="103">
        <f t="shared" si="4"/>
        <v>0</v>
      </c>
      <c r="P89" s="104" t="str">
        <f t="shared" si="5"/>
        <v/>
      </c>
      <c r="Q89" s="103">
        <f t="shared" si="6"/>
        <v>0</v>
      </c>
      <c r="R89" s="161" t="str">
        <f t="shared" si="7"/>
        <v/>
      </c>
      <c r="S89" s="161" t="str">
        <f t="shared" si="8"/>
        <v/>
      </c>
      <c r="T89" s="161">
        <f t="shared" si="9"/>
        <v>0</v>
      </c>
      <c r="U89" s="60">
        <f t="shared" ref="U89" si="16">IF(T89&lt;&gt;"",VALUE(T89),0)</f>
        <v>0</v>
      </c>
      <c r="V89" s="28"/>
      <c r="W89" s="146"/>
      <c r="AA89" s="154"/>
      <c r="AB89" s="162"/>
      <c r="AC89" s="154"/>
    </row>
    <row r="90" spans="1:31" hidden="1" x14ac:dyDescent="0.25">
      <c r="A90" s="25" t="str">
        <f t="shared" si="11"/>
        <v>Hide</v>
      </c>
      <c r="B90" s="223"/>
      <c r="C90" s="238">
        <v>55</v>
      </c>
      <c r="D90" s="297"/>
      <c r="E90" s="297"/>
      <c r="F90" s="297"/>
      <c r="G90" s="219"/>
      <c r="H90" s="98"/>
      <c r="I90" s="99"/>
      <c r="J90" s="100"/>
      <c r="K90" s="101"/>
      <c r="L90" s="102" t="str">
        <f t="shared" si="2"/>
        <v/>
      </c>
      <c r="M90" s="98" t="str">
        <f t="shared" si="12"/>
        <v/>
      </c>
      <c r="N90" s="153" t="str">
        <f t="shared" si="3"/>
        <v/>
      </c>
      <c r="O90" s="103">
        <f t="shared" si="4"/>
        <v>0</v>
      </c>
      <c r="P90" s="104" t="str">
        <f t="shared" si="5"/>
        <v/>
      </c>
      <c r="Q90" s="103">
        <f t="shared" si="6"/>
        <v>0</v>
      </c>
      <c r="R90" s="161" t="str">
        <f t="shared" si="7"/>
        <v/>
      </c>
      <c r="S90" s="161" t="str">
        <f t="shared" si="8"/>
        <v/>
      </c>
      <c r="T90" s="161">
        <f t="shared" si="9"/>
        <v>0</v>
      </c>
      <c r="U90" s="60">
        <f t="shared" ref="U90" si="17">IF(T90&lt;&gt;"",VALUE(T90),0)</f>
        <v>0</v>
      </c>
      <c r="V90" s="28"/>
      <c r="W90" s="146"/>
      <c r="AA90" s="154"/>
      <c r="AB90" s="162"/>
      <c r="AC90" s="154"/>
    </row>
    <row r="91" spans="1:31" hidden="1" x14ac:dyDescent="0.25">
      <c r="A91" s="25" t="str">
        <f t="shared" si="11"/>
        <v>Hide</v>
      </c>
      <c r="B91" s="223"/>
      <c r="C91" s="238">
        <v>56</v>
      </c>
      <c r="D91" s="297"/>
      <c r="E91" s="297"/>
      <c r="F91" s="297"/>
      <c r="G91" s="219"/>
      <c r="H91" s="98"/>
      <c r="I91" s="99"/>
      <c r="J91" s="100"/>
      <c r="K91" s="101"/>
      <c r="L91" s="102" t="str">
        <f t="shared" si="2"/>
        <v/>
      </c>
      <c r="M91" s="98" t="str">
        <f t="shared" si="12"/>
        <v/>
      </c>
      <c r="N91" s="153" t="str">
        <f t="shared" si="3"/>
        <v/>
      </c>
      <c r="O91" s="103">
        <f t="shared" si="4"/>
        <v>0</v>
      </c>
      <c r="P91" s="104" t="str">
        <f t="shared" si="5"/>
        <v/>
      </c>
      <c r="Q91" s="103">
        <f t="shared" si="6"/>
        <v>0</v>
      </c>
      <c r="R91" s="161" t="str">
        <f t="shared" si="7"/>
        <v/>
      </c>
      <c r="S91" s="161" t="str">
        <f t="shared" si="8"/>
        <v/>
      </c>
      <c r="T91" s="161">
        <f t="shared" si="9"/>
        <v>0</v>
      </c>
      <c r="U91" s="60">
        <f t="shared" ref="U91" si="18">IF(T91&lt;&gt;"",VALUE(T91),0)</f>
        <v>0</v>
      </c>
      <c r="V91" s="28"/>
      <c r="W91" s="146"/>
      <c r="AA91" s="154"/>
      <c r="AB91" s="162"/>
      <c r="AC91" s="154"/>
    </row>
    <row r="92" spans="1:31" hidden="1" x14ac:dyDescent="0.25">
      <c r="A92" s="25" t="str">
        <f t="shared" si="11"/>
        <v>Hide</v>
      </c>
      <c r="B92" s="223"/>
      <c r="C92" s="238">
        <v>57</v>
      </c>
      <c r="D92" s="297"/>
      <c r="E92" s="297"/>
      <c r="F92" s="297"/>
      <c r="G92" s="219"/>
      <c r="H92" s="98" t="str">
        <f t="shared" ref="H92:H113" si="19">IF(ISNA(VLOOKUP(G92,$D$138:$E$141,2,FALSE)),"",VLOOKUP(G92,$D$138:$E$141,2,FALSE))</f>
        <v/>
      </c>
      <c r="I92" s="99"/>
      <c r="J92" s="100"/>
      <c r="K92" s="101"/>
      <c r="L92" s="102" t="str">
        <f t="shared" si="2"/>
        <v/>
      </c>
      <c r="M92" s="98" t="str">
        <f t="shared" si="12"/>
        <v/>
      </c>
      <c r="N92" s="153" t="str">
        <f t="shared" si="3"/>
        <v/>
      </c>
      <c r="O92" s="103">
        <f t="shared" si="4"/>
        <v>0</v>
      </c>
      <c r="P92" s="104" t="str">
        <f t="shared" si="5"/>
        <v/>
      </c>
      <c r="Q92" s="103">
        <f t="shared" si="6"/>
        <v>0</v>
      </c>
      <c r="R92" s="161" t="str">
        <f t="shared" si="7"/>
        <v/>
      </c>
      <c r="S92" s="161" t="str">
        <f t="shared" si="8"/>
        <v/>
      </c>
      <c r="T92" s="161">
        <f t="shared" si="9"/>
        <v>0</v>
      </c>
      <c r="U92" s="60">
        <f t="shared" ref="U92" si="20">IF(T92&lt;&gt;"",VALUE(T92),0)</f>
        <v>0</v>
      </c>
      <c r="V92" s="28"/>
      <c r="W92" s="146"/>
      <c r="X92" s="52"/>
      <c r="Y92" s="52"/>
      <c r="Z92" s="52"/>
      <c r="AA92" s="154"/>
      <c r="AB92" s="162"/>
      <c r="AC92" s="155"/>
      <c r="AD92" s="3"/>
      <c r="AE92" s="3"/>
    </row>
    <row r="93" spans="1:31" hidden="1" x14ac:dyDescent="0.25">
      <c r="A93" s="25" t="str">
        <f t="shared" si="11"/>
        <v>Hide</v>
      </c>
      <c r="B93" s="223"/>
      <c r="C93" s="238">
        <v>58</v>
      </c>
      <c r="D93" s="297"/>
      <c r="E93" s="297"/>
      <c r="F93" s="297"/>
      <c r="G93" s="219"/>
      <c r="H93" s="98" t="str">
        <f t="shared" si="19"/>
        <v/>
      </c>
      <c r="I93" s="99"/>
      <c r="J93" s="100"/>
      <c r="K93" s="101"/>
      <c r="L93" s="102" t="str">
        <f t="shared" si="2"/>
        <v/>
      </c>
      <c r="M93" s="98" t="str">
        <f t="shared" si="12"/>
        <v/>
      </c>
      <c r="N93" s="153" t="str">
        <f t="shared" si="3"/>
        <v/>
      </c>
      <c r="O93" s="103">
        <f t="shared" si="4"/>
        <v>0</v>
      </c>
      <c r="P93" s="104" t="str">
        <f t="shared" si="5"/>
        <v/>
      </c>
      <c r="Q93" s="103">
        <f t="shared" si="6"/>
        <v>0</v>
      </c>
      <c r="R93" s="161" t="str">
        <f t="shared" si="7"/>
        <v/>
      </c>
      <c r="S93" s="161" t="str">
        <f t="shared" si="8"/>
        <v/>
      </c>
      <c r="T93" s="161">
        <f t="shared" si="9"/>
        <v>0</v>
      </c>
      <c r="U93" s="60">
        <f t="shared" ref="U93" si="21">IF(T93&lt;&gt;"",VALUE(T93),0)</f>
        <v>0</v>
      </c>
      <c r="V93" s="28"/>
      <c r="W93" s="146"/>
      <c r="X93" s="52"/>
      <c r="Y93" s="52"/>
      <c r="Z93" s="52"/>
      <c r="AA93" s="154"/>
      <c r="AB93" s="162"/>
    </row>
    <row r="94" spans="1:31" hidden="1" x14ac:dyDescent="0.25">
      <c r="A94" s="25" t="str">
        <f t="shared" si="11"/>
        <v>Hide</v>
      </c>
      <c r="B94" s="223"/>
      <c r="C94" s="238">
        <v>59</v>
      </c>
      <c r="D94" s="297"/>
      <c r="E94" s="297"/>
      <c r="F94" s="297"/>
      <c r="G94" s="219"/>
      <c r="H94" s="98" t="str">
        <f t="shared" si="19"/>
        <v/>
      </c>
      <c r="I94" s="99"/>
      <c r="J94" s="100"/>
      <c r="K94" s="101"/>
      <c r="L94" s="102" t="str">
        <f t="shared" si="2"/>
        <v/>
      </c>
      <c r="M94" s="98" t="str">
        <f t="shared" si="12"/>
        <v/>
      </c>
      <c r="N94" s="153" t="str">
        <f t="shared" si="3"/>
        <v/>
      </c>
      <c r="O94" s="103">
        <f t="shared" si="4"/>
        <v>0</v>
      </c>
      <c r="P94" s="104" t="str">
        <f t="shared" si="5"/>
        <v/>
      </c>
      <c r="Q94" s="103">
        <f t="shared" si="6"/>
        <v>0</v>
      </c>
      <c r="R94" s="161" t="str">
        <f t="shared" si="7"/>
        <v/>
      </c>
      <c r="S94" s="161" t="str">
        <f t="shared" si="8"/>
        <v/>
      </c>
      <c r="T94" s="161">
        <f t="shared" si="9"/>
        <v>0</v>
      </c>
      <c r="U94" s="60">
        <f t="shared" ref="U94" si="22">IF(T94&lt;&gt;"",VALUE(T94),0)</f>
        <v>0</v>
      </c>
      <c r="V94" s="28"/>
      <c r="W94" s="268"/>
      <c r="X94" s="19"/>
      <c r="Y94" s="19"/>
      <c r="Z94" s="19"/>
      <c r="AA94" s="154"/>
      <c r="AB94" s="162"/>
    </row>
    <row r="95" spans="1:31" hidden="1" x14ac:dyDescent="0.25">
      <c r="A95" s="25" t="str">
        <f t="shared" si="11"/>
        <v>Hide</v>
      </c>
      <c r="B95" s="223"/>
      <c r="C95" s="238">
        <v>60</v>
      </c>
      <c r="D95" s="297"/>
      <c r="E95" s="297"/>
      <c r="F95" s="297"/>
      <c r="G95" s="219"/>
      <c r="H95" s="98" t="str">
        <f t="shared" si="19"/>
        <v/>
      </c>
      <c r="I95" s="99"/>
      <c r="J95" s="100"/>
      <c r="K95" s="101"/>
      <c r="L95" s="102" t="str">
        <f t="shared" si="2"/>
        <v/>
      </c>
      <c r="M95" s="98" t="str">
        <f t="shared" si="12"/>
        <v/>
      </c>
      <c r="N95" s="153" t="str">
        <f t="shared" si="3"/>
        <v/>
      </c>
      <c r="O95" s="103">
        <f t="shared" si="4"/>
        <v>0</v>
      </c>
      <c r="P95" s="104" t="str">
        <f t="shared" si="5"/>
        <v/>
      </c>
      <c r="Q95" s="103">
        <f t="shared" si="6"/>
        <v>0</v>
      </c>
      <c r="R95" s="161" t="str">
        <f t="shared" si="7"/>
        <v/>
      </c>
      <c r="S95" s="161" t="str">
        <f t="shared" si="8"/>
        <v/>
      </c>
      <c r="T95" s="161">
        <f t="shared" si="9"/>
        <v>0</v>
      </c>
      <c r="U95" s="60">
        <f t="shared" ref="U95" si="23">IF(T95&lt;&gt;"",VALUE(T95),0)</f>
        <v>0</v>
      </c>
      <c r="V95" s="28"/>
      <c r="W95" s="268"/>
      <c r="X95" s="19"/>
      <c r="Y95" s="19"/>
      <c r="Z95" s="19"/>
      <c r="AA95" s="154"/>
      <c r="AB95" s="162"/>
    </row>
    <row r="96" spans="1:31" hidden="1" x14ac:dyDescent="0.25">
      <c r="A96" s="25" t="str">
        <f t="shared" si="11"/>
        <v>Hide</v>
      </c>
      <c r="B96" s="223"/>
      <c r="C96" s="238">
        <v>61</v>
      </c>
      <c r="D96" s="297"/>
      <c r="E96" s="297"/>
      <c r="F96" s="297"/>
      <c r="G96" s="219"/>
      <c r="H96" s="98" t="str">
        <f t="shared" si="19"/>
        <v/>
      </c>
      <c r="I96" s="99"/>
      <c r="J96" s="100"/>
      <c r="K96" s="101"/>
      <c r="L96" s="102" t="str">
        <f t="shared" si="2"/>
        <v/>
      </c>
      <c r="M96" s="98" t="str">
        <f t="shared" si="12"/>
        <v/>
      </c>
      <c r="N96" s="153" t="str">
        <f t="shared" si="3"/>
        <v/>
      </c>
      <c r="O96" s="103">
        <f t="shared" si="4"/>
        <v>0</v>
      </c>
      <c r="P96" s="104" t="str">
        <f t="shared" si="5"/>
        <v/>
      </c>
      <c r="Q96" s="103">
        <f t="shared" si="6"/>
        <v>0</v>
      </c>
      <c r="R96" s="161" t="str">
        <f t="shared" si="7"/>
        <v/>
      </c>
      <c r="S96" s="161" t="str">
        <f t="shared" si="8"/>
        <v/>
      </c>
      <c r="T96" s="161">
        <f t="shared" si="9"/>
        <v>0</v>
      </c>
      <c r="U96" s="60">
        <f t="shared" ref="U96" si="24">IF(T96&lt;&gt;"",VALUE(T96),0)</f>
        <v>0</v>
      </c>
      <c r="V96" s="28"/>
      <c r="W96" s="268"/>
      <c r="X96" s="19"/>
      <c r="Y96" s="19"/>
      <c r="Z96" s="19"/>
      <c r="AA96" s="154"/>
      <c r="AB96" s="162"/>
    </row>
    <row r="97" spans="1:28" hidden="1" x14ac:dyDescent="0.25">
      <c r="A97" s="25" t="str">
        <f t="shared" si="11"/>
        <v>Hide</v>
      </c>
      <c r="B97" s="223"/>
      <c r="C97" s="238">
        <v>62</v>
      </c>
      <c r="D97" s="297"/>
      <c r="E97" s="297"/>
      <c r="F97" s="297"/>
      <c r="G97" s="219"/>
      <c r="H97" s="98" t="str">
        <f t="shared" si="19"/>
        <v/>
      </c>
      <c r="I97" s="99"/>
      <c r="J97" s="100"/>
      <c r="K97" s="101"/>
      <c r="L97" s="102" t="str">
        <f t="shared" si="2"/>
        <v/>
      </c>
      <c r="M97" s="98" t="str">
        <f t="shared" si="12"/>
        <v/>
      </c>
      <c r="N97" s="153" t="str">
        <f t="shared" si="3"/>
        <v/>
      </c>
      <c r="O97" s="103">
        <f t="shared" si="4"/>
        <v>0</v>
      </c>
      <c r="P97" s="104" t="str">
        <f t="shared" si="5"/>
        <v/>
      </c>
      <c r="Q97" s="103">
        <f t="shared" si="6"/>
        <v>0</v>
      </c>
      <c r="R97" s="161" t="str">
        <f t="shared" si="7"/>
        <v/>
      </c>
      <c r="S97" s="161" t="str">
        <f t="shared" si="8"/>
        <v/>
      </c>
      <c r="T97" s="161">
        <f t="shared" si="9"/>
        <v>0</v>
      </c>
      <c r="U97" s="60">
        <f t="shared" ref="U97" si="25">IF(T97&lt;&gt;"",VALUE(T97),0)</f>
        <v>0</v>
      </c>
      <c r="V97" s="28"/>
      <c r="W97" s="268"/>
      <c r="X97" s="19"/>
      <c r="Y97" s="19"/>
      <c r="Z97" s="19"/>
      <c r="AA97" s="154"/>
      <c r="AB97" s="162"/>
    </row>
    <row r="98" spans="1:28" hidden="1" x14ac:dyDescent="0.25">
      <c r="A98" s="25" t="str">
        <f t="shared" si="11"/>
        <v>Hide</v>
      </c>
      <c r="B98" s="223"/>
      <c r="C98" s="238">
        <v>63</v>
      </c>
      <c r="D98" s="297"/>
      <c r="E98" s="297"/>
      <c r="F98" s="297"/>
      <c r="G98" s="219"/>
      <c r="H98" s="98" t="str">
        <f t="shared" si="19"/>
        <v/>
      </c>
      <c r="I98" s="99"/>
      <c r="J98" s="100"/>
      <c r="K98" s="101"/>
      <c r="L98" s="102" t="str">
        <f t="shared" si="2"/>
        <v/>
      </c>
      <c r="M98" s="98" t="str">
        <f t="shared" si="12"/>
        <v/>
      </c>
      <c r="N98" s="153" t="str">
        <f t="shared" si="3"/>
        <v/>
      </c>
      <c r="O98" s="103">
        <f t="shared" si="4"/>
        <v>0</v>
      </c>
      <c r="P98" s="104" t="str">
        <f t="shared" si="5"/>
        <v/>
      </c>
      <c r="Q98" s="103">
        <f t="shared" si="6"/>
        <v>0</v>
      </c>
      <c r="R98" s="161" t="str">
        <f t="shared" si="7"/>
        <v/>
      </c>
      <c r="S98" s="161" t="str">
        <f t="shared" si="8"/>
        <v/>
      </c>
      <c r="T98" s="161">
        <f t="shared" si="9"/>
        <v>0</v>
      </c>
      <c r="U98" s="60">
        <f t="shared" ref="U98" si="26">IF(T98&lt;&gt;"",VALUE(T98),0)</f>
        <v>0</v>
      </c>
      <c r="V98" s="28"/>
      <c r="W98" s="268"/>
      <c r="X98" s="19"/>
      <c r="Y98" s="19"/>
      <c r="Z98" s="19"/>
      <c r="AA98" s="154"/>
      <c r="AB98" s="162"/>
    </row>
    <row r="99" spans="1:28" hidden="1" x14ac:dyDescent="0.25">
      <c r="A99" s="25" t="str">
        <f t="shared" si="11"/>
        <v>Hide</v>
      </c>
      <c r="B99" s="223"/>
      <c r="C99" s="238">
        <v>64</v>
      </c>
      <c r="D99" s="297"/>
      <c r="E99" s="297"/>
      <c r="F99" s="297"/>
      <c r="G99" s="219"/>
      <c r="H99" s="98" t="str">
        <f t="shared" si="19"/>
        <v/>
      </c>
      <c r="I99" s="99"/>
      <c r="J99" s="100"/>
      <c r="K99" s="101"/>
      <c r="L99" s="102" t="str">
        <f t="shared" si="2"/>
        <v/>
      </c>
      <c r="M99" s="98" t="str">
        <f t="shared" si="12"/>
        <v/>
      </c>
      <c r="N99" s="153" t="str">
        <f t="shared" si="3"/>
        <v/>
      </c>
      <c r="O99" s="103">
        <f t="shared" si="4"/>
        <v>0</v>
      </c>
      <c r="P99" s="104" t="str">
        <f t="shared" si="5"/>
        <v/>
      </c>
      <c r="Q99" s="103">
        <f t="shared" si="6"/>
        <v>0</v>
      </c>
      <c r="R99" s="161" t="str">
        <f t="shared" si="7"/>
        <v/>
      </c>
      <c r="S99" s="161" t="str">
        <f t="shared" si="8"/>
        <v/>
      </c>
      <c r="T99" s="161">
        <f t="shared" si="9"/>
        <v>0</v>
      </c>
      <c r="U99" s="60">
        <f t="shared" ref="U99" si="27">IF(T99&lt;&gt;"",VALUE(T99),0)</f>
        <v>0</v>
      </c>
      <c r="V99" s="28"/>
      <c r="W99" s="268"/>
      <c r="X99" s="19"/>
      <c r="Y99" s="19"/>
      <c r="Z99" s="19"/>
      <c r="AA99" s="154"/>
      <c r="AB99" s="162"/>
    </row>
    <row r="100" spans="1:28" hidden="1" x14ac:dyDescent="0.25">
      <c r="A100" s="25" t="str">
        <f t="shared" si="11"/>
        <v>Hide</v>
      </c>
      <c r="B100" s="223"/>
      <c r="C100" s="238">
        <v>65</v>
      </c>
      <c r="D100" s="297"/>
      <c r="E100" s="297"/>
      <c r="F100" s="297"/>
      <c r="G100" s="219"/>
      <c r="H100" s="98" t="str">
        <f t="shared" si="19"/>
        <v/>
      </c>
      <c r="I100" s="99"/>
      <c r="J100" s="100"/>
      <c r="K100" s="101"/>
      <c r="L100" s="102" t="str">
        <f t="shared" si="2"/>
        <v/>
      </c>
      <c r="M100" s="98" t="str">
        <f t="shared" ref="M100:M113" si="28">IF(ISNA(VLOOKUP($L100,$G$138:$H$140,2,FALSE)),"",VLOOKUP($L100,$G$138:$H$140,2,FALSE))</f>
        <v/>
      </c>
      <c r="N100" s="153" t="str">
        <f t="shared" si="3"/>
        <v/>
      </c>
      <c r="O100" s="103">
        <f t="shared" si="4"/>
        <v>0</v>
      </c>
      <c r="P100" s="104" t="str">
        <f t="shared" si="5"/>
        <v/>
      </c>
      <c r="Q100" s="103">
        <f t="shared" si="6"/>
        <v>0</v>
      </c>
      <c r="R100" s="161" t="str">
        <f t="shared" si="7"/>
        <v/>
      </c>
      <c r="S100" s="161" t="str">
        <f t="shared" si="8"/>
        <v/>
      </c>
      <c r="T100" s="161">
        <f t="shared" si="9"/>
        <v>0</v>
      </c>
      <c r="U100" s="60">
        <f t="shared" ref="U100" si="29">IF(T100&lt;&gt;"",VALUE(T100),0)</f>
        <v>0</v>
      </c>
      <c r="V100" s="28"/>
      <c r="W100" s="268"/>
      <c r="X100" s="19"/>
      <c r="Y100" s="19"/>
      <c r="Z100" s="19"/>
      <c r="AA100" s="154"/>
      <c r="AB100" s="162"/>
    </row>
    <row r="101" spans="1:28" hidden="1" x14ac:dyDescent="0.25">
      <c r="A101" s="25" t="str">
        <f t="shared" si="11"/>
        <v>Hide</v>
      </c>
      <c r="B101" s="223"/>
      <c r="C101" s="238">
        <v>66</v>
      </c>
      <c r="D101" s="297"/>
      <c r="E101" s="297"/>
      <c r="F101" s="297"/>
      <c r="G101" s="219"/>
      <c r="H101" s="98" t="str">
        <f t="shared" si="19"/>
        <v/>
      </c>
      <c r="I101" s="99"/>
      <c r="J101" s="100"/>
      <c r="K101" s="101"/>
      <c r="L101" s="102" t="str">
        <f t="shared" ref="L101:L113" si="30">IF(I101&lt;&gt;"",IF(I101&lt;25.28,"Full",IF(I101&gt;26.26,"None","Partial")),"")</f>
        <v/>
      </c>
      <c r="M101" s="98" t="str">
        <f t="shared" si="28"/>
        <v/>
      </c>
      <c r="N101" s="153" t="str">
        <f t="shared" ref="N101:N113" si="31">IF(I101=0,"",IF(I101&gt;26.26,0,MIN(1,(26.27-I101))))</f>
        <v/>
      </c>
      <c r="O101" s="103">
        <f t="shared" ref="O101:O113" si="32">IF(N101&lt;&gt;"",VALUE(N101),0)</f>
        <v>0</v>
      </c>
      <c r="P101" s="104" t="str">
        <f t="shared" ref="P101:P113" si="33">IF(OR(R101="",S101=""),"",+(R101)/(36.25*52))</f>
        <v/>
      </c>
      <c r="Q101" s="103">
        <f t="shared" ref="Q101:Q113" si="34">IF(P101&lt;&gt;"",VALUE(P101),0)</f>
        <v>0</v>
      </c>
      <c r="R101" s="161" t="str">
        <f t="shared" ref="R101:R113" si="35">IF(OR(J101="",N101=""),"",J101*N101*$J$26*K101*1)</f>
        <v/>
      </c>
      <c r="S101" s="161" t="str">
        <f t="shared" ref="S101:S113" si="36">IF(OR(J101="",N101=""),"",J101*N101*$J$26*K101*0.175)</f>
        <v/>
      </c>
      <c r="T101" s="161">
        <f t="shared" ref="T101:T113" si="37">SUM(R101:S101)</f>
        <v>0</v>
      </c>
      <c r="U101" s="60">
        <f t="shared" ref="U101" si="38">IF(T101&lt;&gt;"",VALUE(T101),0)</f>
        <v>0</v>
      </c>
      <c r="V101" s="28"/>
      <c r="W101" s="268"/>
      <c r="X101" s="19"/>
      <c r="Y101" s="19"/>
      <c r="Z101" s="19"/>
      <c r="AA101" s="154"/>
      <c r="AB101" s="162"/>
    </row>
    <row r="102" spans="1:28" hidden="1" x14ac:dyDescent="0.25">
      <c r="A102" s="25" t="str">
        <f t="shared" ref="A102:A113" si="39">IF(OR(D102&lt;&gt;"",G102&lt;&gt;"",I102&lt;&gt;"",J102&lt;&gt;"",K102&lt;&gt;""),"Show","Hide")</f>
        <v>Hide</v>
      </c>
      <c r="B102" s="223"/>
      <c r="C102" s="238">
        <v>67</v>
      </c>
      <c r="D102" s="297"/>
      <c r="E102" s="297"/>
      <c r="F102" s="297"/>
      <c r="G102" s="219"/>
      <c r="H102" s="98" t="str">
        <f t="shared" si="19"/>
        <v/>
      </c>
      <c r="I102" s="99"/>
      <c r="J102" s="100"/>
      <c r="K102" s="101"/>
      <c r="L102" s="102" t="str">
        <f t="shared" si="30"/>
        <v/>
      </c>
      <c r="M102" s="98" t="str">
        <f t="shared" si="28"/>
        <v/>
      </c>
      <c r="N102" s="153" t="str">
        <f t="shared" si="31"/>
        <v/>
      </c>
      <c r="O102" s="103">
        <f t="shared" si="32"/>
        <v>0</v>
      </c>
      <c r="P102" s="104" t="str">
        <f t="shared" si="33"/>
        <v/>
      </c>
      <c r="Q102" s="103">
        <f t="shared" si="34"/>
        <v>0</v>
      </c>
      <c r="R102" s="161" t="str">
        <f t="shared" si="35"/>
        <v/>
      </c>
      <c r="S102" s="161" t="str">
        <f t="shared" si="36"/>
        <v/>
      </c>
      <c r="T102" s="161">
        <f t="shared" si="37"/>
        <v>0</v>
      </c>
      <c r="U102" s="60">
        <f t="shared" ref="U102" si="40">IF(T102&lt;&gt;"",VALUE(T102),0)</f>
        <v>0</v>
      </c>
      <c r="V102" s="28"/>
      <c r="W102" s="268"/>
      <c r="X102" s="19"/>
      <c r="Y102" s="19"/>
      <c r="Z102" s="19"/>
      <c r="AA102" s="154"/>
      <c r="AB102" s="162"/>
    </row>
    <row r="103" spans="1:28" hidden="1" x14ac:dyDescent="0.25">
      <c r="A103" s="25" t="str">
        <f t="shared" si="39"/>
        <v>Hide</v>
      </c>
      <c r="B103" s="223"/>
      <c r="C103" s="238">
        <v>68</v>
      </c>
      <c r="D103" s="297"/>
      <c r="E103" s="297"/>
      <c r="F103" s="297"/>
      <c r="G103" s="219"/>
      <c r="H103" s="98" t="str">
        <f t="shared" si="19"/>
        <v/>
      </c>
      <c r="I103" s="99"/>
      <c r="J103" s="100"/>
      <c r="K103" s="101"/>
      <c r="L103" s="102" t="str">
        <f t="shared" si="30"/>
        <v/>
      </c>
      <c r="M103" s="98" t="str">
        <f t="shared" si="28"/>
        <v/>
      </c>
      <c r="N103" s="153" t="str">
        <f t="shared" si="31"/>
        <v/>
      </c>
      <c r="O103" s="103">
        <f t="shared" si="32"/>
        <v>0</v>
      </c>
      <c r="P103" s="104" t="str">
        <f t="shared" si="33"/>
        <v/>
      </c>
      <c r="Q103" s="103">
        <f t="shared" si="34"/>
        <v>0</v>
      </c>
      <c r="R103" s="161" t="str">
        <f t="shared" si="35"/>
        <v/>
      </c>
      <c r="S103" s="161" t="str">
        <f t="shared" si="36"/>
        <v/>
      </c>
      <c r="T103" s="161">
        <f t="shared" si="37"/>
        <v>0</v>
      </c>
      <c r="U103" s="60">
        <f t="shared" ref="U103" si="41">IF(T103&lt;&gt;"",VALUE(T103),0)</f>
        <v>0</v>
      </c>
      <c r="V103" s="28"/>
      <c r="W103" s="268"/>
      <c r="X103" s="19"/>
      <c r="Y103" s="19"/>
      <c r="Z103" s="19"/>
      <c r="AA103" s="154"/>
      <c r="AB103" s="162"/>
    </row>
    <row r="104" spans="1:28" hidden="1" x14ac:dyDescent="0.25">
      <c r="A104" s="25" t="str">
        <f t="shared" si="39"/>
        <v>Hide</v>
      </c>
      <c r="B104" s="223"/>
      <c r="C104" s="238">
        <v>69</v>
      </c>
      <c r="D104" s="297"/>
      <c r="E104" s="297"/>
      <c r="F104" s="297"/>
      <c r="G104" s="219"/>
      <c r="H104" s="98" t="str">
        <f t="shared" si="19"/>
        <v/>
      </c>
      <c r="I104" s="99"/>
      <c r="J104" s="100"/>
      <c r="K104" s="101"/>
      <c r="L104" s="102" t="str">
        <f t="shared" si="30"/>
        <v/>
      </c>
      <c r="M104" s="98" t="str">
        <f t="shared" si="28"/>
        <v/>
      </c>
      <c r="N104" s="153" t="str">
        <f t="shared" si="31"/>
        <v/>
      </c>
      <c r="O104" s="103">
        <f t="shared" si="32"/>
        <v>0</v>
      </c>
      <c r="P104" s="104" t="str">
        <f t="shared" si="33"/>
        <v/>
      </c>
      <c r="Q104" s="103">
        <f t="shared" si="34"/>
        <v>0</v>
      </c>
      <c r="R104" s="161" t="str">
        <f t="shared" si="35"/>
        <v/>
      </c>
      <c r="S104" s="161" t="str">
        <f t="shared" si="36"/>
        <v/>
      </c>
      <c r="T104" s="161">
        <f t="shared" si="37"/>
        <v>0</v>
      </c>
      <c r="U104" s="60">
        <f t="shared" ref="U104" si="42">IF(T104&lt;&gt;"",VALUE(T104),0)</f>
        <v>0</v>
      </c>
      <c r="V104" s="28"/>
      <c r="W104" s="268"/>
      <c r="X104" s="19"/>
      <c r="Y104" s="19"/>
      <c r="Z104" s="19"/>
      <c r="AA104" s="154"/>
      <c r="AB104" s="162"/>
    </row>
    <row r="105" spans="1:28" hidden="1" x14ac:dyDescent="0.25">
      <c r="A105" s="25" t="str">
        <f t="shared" si="39"/>
        <v>Hide</v>
      </c>
      <c r="B105" s="223"/>
      <c r="C105" s="238">
        <v>70</v>
      </c>
      <c r="D105" s="297"/>
      <c r="E105" s="297"/>
      <c r="F105" s="297"/>
      <c r="G105" s="219"/>
      <c r="H105" s="98" t="str">
        <f t="shared" si="19"/>
        <v/>
      </c>
      <c r="I105" s="99"/>
      <c r="J105" s="100"/>
      <c r="K105" s="101"/>
      <c r="L105" s="102" t="str">
        <f t="shared" si="30"/>
        <v/>
      </c>
      <c r="M105" s="98" t="str">
        <f t="shared" si="28"/>
        <v/>
      </c>
      <c r="N105" s="153" t="str">
        <f t="shared" si="31"/>
        <v/>
      </c>
      <c r="O105" s="103">
        <f t="shared" si="32"/>
        <v>0</v>
      </c>
      <c r="P105" s="104" t="str">
        <f t="shared" si="33"/>
        <v/>
      </c>
      <c r="Q105" s="103">
        <f t="shared" si="34"/>
        <v>0</v>
      </c>
      <c r="R105" s="161" t="str">
        <f t="shared" si="35"/>
        <v/>
      </c>
      <c r="S105" s="161" t="str">
        <f t="shared" si="36"/>
        <v/>
      </c>
      <c r="T105" s="161">
        <f t="shared" si="37"/>
        <v>0</v>
      </c>
      <c r="U105" s="60">
        <f t="shared" ref="U105" si="43">IF(T105&lt;&gt;"",VALUE(T105),0)</f>
        <v>0</v>
      </c>
      <c r="V105" s="28"/>
      <c r="W105" s="146"/>
      <c r="X105" s="52"/>
      <c r="Y105" s="52"/>
      <c r="Z105" s="52"/>
      <c r="AA105" s="154"/>
      <c r="AB105" s="162"/>
    </row>
    <row r="106" spans="1:28" hidden="1" x14ac:dyDescent="0.25">
      <c r="A106" s="25" t="str">
        <f t="shared" si="39"/>
        <v>Hide</v>
      </c>
      <c r="B106" s="223"/>
      <c r="C106" s="238">
        <v>71</v>
      </c>
      <c r="D106" s="297"/>
      <c r="E106" s="297"/>
      <c r="F106" s="297"/>
      <c r="G106" s="219"/>
      <c r="H106" s="98" t="str">
        <f t="shared" si="19"/>
        <v/>
      </c>
      <c r="I106" s="99"/>
      <c r="J106" s="100"/>
      <c r="K106" s="101"/>
      <c r="L106" s="102" t="str">
        <f t="shared" si="30"/>
        <v/>
      </c>
      <c r="M106" s="98" t="str">
        <f t="shared" si="28"/>
        <v/>
      </c>
      <c r="N106" s="153" t="str">
        <f t="shared" si="31"/>
        <v/>
      </c>
      <c r="O106" s="103">
        <f t="shared" si="32"/>
        <v>0</v>
      </c>
      <c r="P106" s="104" t="str">
        <f t="shared" si="33"/>
        <v/>
      </c>
      <c r="Q106" s="103">
        <f t="shared" si="34"/>
        <v>0</v>
      </c>
      <c r="R106" s="161" t="str">
        <f t="shared" si="35"/>
        <v/>
      </c>
      <c r="S106" s="161" t="str">
        <f t="shared" si="36"/>
        <v/>
      </c>
      <c r="T106" s="161">
        <f t="shared" si="37"/>
        <v>0</v>
      </c>
      <c r="U106" s="60">
        <f t="shared" ref="U106" si="44">IF(T106&lt;&gt;"",VALUE(T106),0)</f>
        <v>0</v>
      </c>
      <c r="V106" s="28"/>
      <c r="W106" s="146"/>
      <c r="X106" s="52"/>
      <c r="Y106" s="52"/>
      <c r="Z106" s="52"/>
      <c r="AA106" s="154"/>
      <c r="AB106" s="162"/>
    </row>
    <row r="107" spans="1:28" hidden="1" x14ac:dyDescent="0.25">
      <c r="A107" s="25" t="str">
        <f t="shared" si="39"/>
        <v>Hide</v>
      </c>
      <c r="B107" s="223"/>
      <c r="C107" s="238">
        <v>72</v>
      </c>
      <c r="D107" s="298"/>
      <c r="E107" s="294"/>
      <c r="F107" s="299"/>
      <c r="G107" s="219"/>
      <c r="H107" s="98" t="str">
        <f t="shared" si="19"/>
        <v/>
      </c>
      <c r="I107" s="99"/>
      <c r="J107" s="100"/>
      <c r="K107" s="101"/>
      <c r="L107" s="102" t="str">
        <f t="shared" si="30"/>
        <v/>
      </c>
      <c r="M107" s="98" t="str">
        <f t="shared" si="28"/>
        <v/>
      </c>
      <c r="N107" s="153" t="str">
        <f t="shared" si="31"/>
        <v/>
      </c>
      <c r="O107" s="103">
        <f t="shared" si="32"/>
        <v>0</v>
      </c>
      <c r="P107" s="104" t="str">
        <f t="shared" si="33"/>
        <v/>
      </c>
      <c r="Q107" s="103">
        <f t="shared" si="34"/>
        <v>0</v>
      </c>
      <c r="R107" s="161" t="str">
        <f t="shared" si="35"/>
        <v/>
      </c>
      <c r="S107" s="161" t="str">
        <f t="shared" si="36"/>
        <v/>
      </c>
      <c r="T107" s="161">
        <f t="shared" si="37"/>
        <v>0</v>
      </c>
      <c r="U107" s="60">
        <f t="shared" ref="U107" si="45">IF(T107&lt;&gt;"",VALUE(T107),0)</f>
        <v>0</v>
      </c>
      <c r="V107" s="28"/>
      <c r="W107" s="146"/>
      <c r="X107" s="52"/>
      <c r="Y107" s="52"/>
      <c r="Z107" s="52"/>
      <c r="AA107" s="154"/>
      <c r="AB107" s="162"/>
    </row>
    <row r="108" spans="1:28" hidden="1" x14ac:dyDescent="0.25">
      <c r="A108" s="25" t="str">
        <f t="shared" si="39"/>
        <v>Hide</v>
      </c>
      <c r="B108" s="223"/>
      <c r="C108" s="238">
        <v>73</v>
      </c>
      <c r="D108" s="298"/>
      <c r="E108" s="294"/>
      <c r="F108" s="299"/>
      <c r="G108" s="219"/>
      <c r="H108" s="98" t="str">
        <f t="shared" si="19"/>
        <v/>
      </c>
      <c r="I108" s="99"/>
      <c r="J108" s="100"/>
      <c r="K108" s="101"/>
      <c r="L108" s="102" t="str">
        <f t="shared" si="30"/>
        <v/>
      </c>
      <c r="M108" s="98" t="str">
        <f t="shared" si="28"/>
        <v/>
      </c>
      <c r="N108" s="153" t="str">
        <f t="shared" si="31"/>
        <v/>
      </c>
      <c r="O108" s="103">
        <f t="shared" si="32"/>
        <v>0</v>
      </c>
      <c r="P108" s="104" t="str">
        <f t="shared" si="33"/>
        <v/>
      </c>
      <c r="Q108" s="103">
        <f t="shared" si="34"/>
        <v>0</v>
      </c>
      <c r="R108" s="161" t="str">
        <f t="shared" si="35"/>
        <v/>
      </c>
      <c r="S108" s="161" t="str">
        <f t="shared" si="36"/>
        <v/>
      </c>
      <c r="T108" s="161">
        <f t="shared" si="37"/>
        <v>0</v>
      </c>
      <c r="U108" s="60">
        <f t="shared" ref="U108" si="46">IF(T108&lt;&gt;"",VALUE(T108),0)</f>
        <v>0</v>
      </c>
      <c r="V108" s="28"/>
      <c r="W108" s="146"/>
      <c r="X108" s="52"/>
      <c r="Y108" s="52"/>
      <c r="Z108" s="52"/>
      <c r="AA108" s="154"/>
      <c r="AB108" s="162"/>
    </row>
    <row r="109" spans="1:28" hidden="1" x14ac:dyDescent="0.25">
      <c r="A109" s="25" t="str">
        <f t="shared" si="39"/>
        <v>Hide</v>
      </c>
      <c r="B109" s="223"/>
      <c r="C109" s="238">
        <v>74</v>
      </c>
      <c r="D109" s="298"/>
      <c r="E109" s="294"/>
      <c r="F109" s="299"/>
      <c r="G109" s="219"/>
      <c r="H109" s="98" t="str">
        <f t="shared" si="19"/>
        <v/>
      </c>
      <c r="I109" s="99"/>
      <c r="J109" s="100"/>
      <c r="K109" s="101"/>
      <c r="L109" s="102" t="str">
        <f t="shared" si="30"/>
        <v/>
      </c>
      <c r="M109" s="98" t="str">
        <f t="shared" si="28"/>
        <v/>
      </c>
      <c r="N109" s="153" t="str">
        <f t="shared" si="31"/>
        <v/>
      </c>
      <c r="O109" s="103">
        <f t="shared" si="32"/>
        <v>0</v>
      </c>
      <c r="P109" s="104" t="str">
        <f t="shared" si="33"/>
        <v/>
      </c>
      <c r="Q109" s="103">
        <f t="shared" si="34"/>
        <v>0</v>
      </c>
      <c r="R109" s="161" t="str">
        <f t="shared" si="35"/>
        <v/>
      </c>
      <c r="S109" s="161" t="str">
        <f t="shared" si="36"/>
        <v/>
      </c>
      <c r="T109" s="161">
        <f t="shared" si="37"/>
        <v>0</v>
      </c>
      <c r="U109" s="60">
        <f t="shared" ref="U109" si="47">IF(T109&lt;&gt;"",VALUE(T109),0)</f>
        <v>0</v>
      </c>
      <c r="V109" s="28"/>
      <c r="W109" s="146"/>
      <c r="AA109" s="154"/>
      <c r="AB109" s="162"/>
    </row>
    <row r="110" spans="1:28" hidden="1" x14ac:dyDescent="0.25">
      <c r="A110" s="25" t="str">
        <f t="shared" si="39"/>
        <v>Hide</v>
      </c>
      <c r="B110" s="223"/>
      <c r="C110" s="238">
        <v>75</v>
      </c>
      <c r="D110" s="298"/>
      <c r="E110" s="294"/>
      <c r="F110" s="299"/>
      <c r="G110" s="219"/>
      <c r="H110" s="98" t="str">
        <f t="shared" si="19"/>
        <v/>
      </c>
      <c r="I110" s="99"/>
      <c r="J110" s="100"/>
      <c r="K110" s="101"/>
      <c r="L110" s="102" t="str">
        <f t="shared" si="30"/>
        <v/>
      </c>
      <c r="M110" s="98" t="str">
        <f t="shared" si="28"/>
        <v/>
      </c>
      <c r="N110" s="153" t="str">
        <f t="shared" si="31"/>
        <v/>
      </c>
      <c r="O110" s="103">
        <f t="shared" si="32"/>
        <v>0</v>
      </c>
      <c r="P110" s="104" t="str">
        <f t="shared" si="33"/>
        <v/>
      </c>
      <c r="Q110" s="103">
        <f t="shared" si="34"/>
        <v>0</v>
      </c>
      <c r="R110" s="161" t="str">
        <f t="shared" si="35"/>
        <v/>
      </c>
      <c r="S110" s="161" t="str">
        <f t="shared" si="36"/>
        <v/>
      </c>
      <c r="T110" s="161">
        <f t="shared" si="37"/>
        <v>0</v>
      </c>
      <c r="U110" s="60">
        <f t="shared" ref="U110" si="48">IF(T110&lt;&gt;"",VALUE(T110),0)</f>
        <v>0</v>
      </c>
      <c r="V110" s="28"/>
      <c r="W110" s="146"/>
      <c r="AA110" s="154"/>
      <c r="AB110" s="162"/>
    </row>
    <row r="111" spans="1:28" hidden="1" x14ac:dyDescent="0.25">
      <c r="A111" s="25" t="str">
        <f t="shared" si="39"/>
        <v>Hide</v>
      </c>
      <c r="B111" s="223"/>
      <c r="C111" s="238">
        <v>76</v>
      </c>
      <c r="D111" s="298"/>
      <c r="E111" s="294"/>
      <c r="F111" s="299"/>
      <c r="G111" s="219"/>
      <c r="H111" s="98" t="str">
        <f t="shared" si="19"/>
        <v/>
      </c>
      <c r="I111" s="99"/>
      <c r="J111" s="100"/>
      <c r="K111" s="101"/>
      <c r="L111" s="102" t="str">
        <f t="shared" si="30"/>
        <v/>
      </c>
      <c r="M111" s="98" t="str">
        <f t="shared" si="28"/>
        <v/>
      </c>
      <c r="N111" s="153" t="str">
        <f t="shared" si="31"/>
        <v/>
      </c>
      <c r="O111" s="103">
        <f t="shared" si="32"/>
        <v>0</v>
      </c>
      <c r="P111" s="104" t="str">
        <f t="shared" si="33"/>
        <v/>
      </c>
      <c r="Q111" s="103">
        <f t="shared" si="34"/>
        <v>0</v>
      </c>
      <c r="R111" s="161" t="str">
        <f t="shared" si="35"/>
        <v/>
      </c>
      <c r="S111" s="161" t="str">
        <f t="shared" si="36"/>
        <v/>
      </c>
      <c r="T111" s="161">
        <f t="shared" si="37"/>
        <v>0</v>
      </c>
      <c r="U111" s="60">
        <f t="shared" ref="U111" si="49">IF(T111&lt;&gt;"",VALUE(T111),0)</f>
        <v>0</v>
      </c>
      <c r="V111" s="28"/>
      <c r="W111" s="146"/>
      <c r="AA111" s="154"/>
      <c r="AB111" s="162"/>
    </row>
    <row r="112" spans="1:28" hidden="1" x14ac:dyDescent="0.25">
      <c r="A112" s="25" t="str">
        <f t="shared" si="39"/>
        <v>Hide</v>
      </c>
      <c r="B112" s="223"/>
      <c r="C112" s="238">
        <v>77</v>
      </c>
      <c r="D112" s="303"/>
      <c r="E112" s="303"/>
      <c r="F112" s="303"/>
      <c r="G112" s="219"/>
      <c r="H112" s="98" t="str">
        <f t="shared" si="19"/>
        <v/>
      </c>
      <c r="I112" s="99"/>
      <c r="J112" s="100"/>
      <c r="K112" s="101"/>
      <c r="L112" s="102" t="str">
        <f t="shared" si="30"/>
        <v/>
      </c>
      <c r="M112" s="98" t="str">
        <f t="shared" si="28"/>
        <v/>
      </c>
      <c r="N112" s="187" t="str">
        <f t="shared" si="31"/>
        <v/>
      </c>
      <c r="O112" s="103">
        <f t="shared" si="32"/>
        <v>0</v>
      </c>
      <c r="P112" s="104" t="str">
        <f t="shared" si="33"/>
        <v/>
      </c>
      <c r="Q112" s="103">
        <f t="shared" si="34"/>
        <v>0</v>
      </c>
      <c r="R112" s="161" t="str">
        <f t="shared" si="35"/>
        <v/>
      </c>
      <c r="S112" s="161" t="str">
        <f t="shared" si="36"/>
        <v/>
      </c>
      <c r="T112" s="188">
        <f t="shared" si="37"/>
        <v>0</v>
      </c>
      <c r="U112" s="60">
        <f t="shared" ref="U112" si="50">IF(T112&lt;&gt;"",VALUE(T112),0)</f>
        <v>0</v>
      </c>
      <c r="V112" s="28"/>
      <c r="W112" s="146"/>
      <c r="AA112" s="154"/>
      <c r="AB112" s="162"/>
    </row>
    <row r="113" spans="1:28" ht="13.5" hidden="1" customHeight="1" x14ac:dyDescent="0.25">
      <c r="A113" s="25" t="str">
        <f t="shared" si="39"/>
        <v>Hide</v>
      </c>
      <c r="B113" s="223"/>
      <c r="C113" s="238">
        <v>78</v>
      </c>
      <c r="D113" s="298"/>
      <c r="E113" s="294"/>
      <c r="F113" s="299"/>
      <c r="G113" s="219"/>
      <c r="H113" s="98" t="str">
        <f t="shared" si="19"/>
        <v/>
      </c>
      <c r="I113" s="99"/>
      <c r="J113" s="100"/>
      <c r="K113" s="101"/>
      <c r="L113" s="102" t="str">
        <f t="shared" si="30"/>
        <v/>
      </c>
      <c r="M113" s="98" t="str">
        <f t="shared" si="28"/>
        <v/>
      </c>
      <c r="N113" s="153" t="str">
        <f t="shared" si="31"/>
        <v/>
      </c>
      <c r="O113" s="103">
        <f t="shared" si="32"/>
        <v>0</v>
      </c>
      <c r="P113" s="104" t="str">
        <f t="shared" si="33"/>
        <v/>
      </c>
      <c r="Q113" s="103">
        <f t="shared" si="34"/>
        <v>0</v>
      </c>
      <c r="R113" s="161" t="str">
        <f t="shared" si="35"/>
        <v/>
      </c>
      <c r="S113" s="161" t="str">
        <f t="shared" si="36"/>
        <v/>
      </c>
      <c r="T113" s="161">
        <f t="shared" si="37"/>
        <v>0</v>
      </c>
      <c r="U113" s="60">
        <f t="shared" ref="U113" si="51">IF(T113&lt;&gt;"",VALUE(T113),0)</f>
        <v>0</v>
      </c>
      <c r="V113" s="28"/>
      <c r="W113" s="146"/>
      <c r="AA113" s="154"/>
      <c r="AB113" s="162"/>
    </row>
    <row r="114" spans="1:28" x14ac:dyDescent="0.25">
      <c r="A114" s="193" t="s">
        <v>65</v>
      </c>
      <c r="B114" s="199"/>
      <c r="C114" s="109"/>
      <c r="D114" s="109"/>
      <c r="E114" s="109"/>
      <c r="F114" s="74"/>
      <c r="G114" s="74"/>
      <c r="H114" s="74"/>
      <c r="I114" s="74"/>
      <c r="J114" s="70"/>
      <c r="K114" s="74"/>
      <c r="L114" s="189"/>
      <c r="M114" s="189"/>
      <c r="N114" s="190"/>
      <c r="O114" s="191"/>
      <c r="P114" s="95"/>
      <c r="Q114" s="95"/>
      <c r="R114" s="192"/>
      <c r="S114" s="95"/>
      <c r="T114" s="192"/>
      <c r="U114" s="48"/>
      <c r="V114" s="28"/>
      <c r="W114" s="146"/>
    </row>
    <row r="115" spans="1:28" ht="4.5" customHeight="1" x14ac:dyDescent="0.25">
      <c r="A115" s="193" t="s">
        <v>65</v>
      </c>
      <c r="B115" s="195"/>
      <c r="C115" s="119"/>
      <c r="D115" s="77"/>
      <c r="E115" s="77"/>
      <c r="F115" s="77"/>
      <c r="G115" s="77"/>
      <c r="H115" s="77"/>
      <c r="I115" s="77"/>
      <c r="J115" s="77"/>
      <c r="K115" s="77"/>
      <c r="L115" s="77"/>
      <c r="M115" s="77"/>
      <c r="N115" s="77"/>
      <c r="O115" s="120"/>
      <c r="P115" s="77"/>
      <c r="Q115" s="77"/>
      <c r="R115" s="121"/>
      <c r="S115" s="121"/>
      <c r="T115" s="122"/>
      <c r="U115" s="48"/>
      <c r="V115" s="28"/>
      <c r="W115" s="146"/>
    </row>
    <row r="116" spans="1:28" x14ac:dyDescent="0.25">
      <c r="A116" s="193" t="s">
        <v>65</v>
      </c>
      <c r="B116" s="199"/>
      <c r="C116" s="108"/>
      <c r="D116" s="124" t="s">
        <v>84</v>
      </c>
      <c r="E116" s="109"/>
      <c r="F116" s="74"/>
      <c r="G116" s="310" t="s">
        <v>98</v>
      </c>
      <c r="H116" s="310"/>
      <c r="I116" s="310"/>
      <c r="J116" s="310"/>
      <c r="K116" s="310"/>
      <c r="L116" s="288" t="s">
        <v>13</v>
      </c>
      <c r="M116" s="288"/>
      <c r="N116" s="290"/>
      <c r="O116" s="107"/>
      <c r="P116" s="104">
        <f>SUMPRODUCT(($H$36:$H$113=2)*($M$36:$M$113=1),$P$36:$P$113)</f>
        <v>0</v>
      </c>
      <c r="Q116" s="104"/>
      <c r="R116" s="207">
        <f>SUMPRODUCT(($H$36:$H$113=2)*($M$36:$M$113=1),$R$36:$R$113)</f>
        <v>0</v>
      </c>
      <c r="S116" s="207">
        <f>SUMPRODUCT(($H$36:$H$113=2)*($M$36:$M$113=1),$S$36:$S$113)</f>
        <v>0</v>
      </c>
      <c r="T116" s="207">
        <f>+S116+R116</f>
        <v>0</v>
      </c>
      <c r="U116" s="48"/>
      <c r="V116" s="28"/>
      <c r="W116" s="146"/>
    </row>
    <row r="117" spans="1:28" x14ac:dyDescent="0.25">
      <c r="A117" s="193" t="s">
        <v>65</v>
      </c>
      <c r="B117" s="199"/>
      <c r="C117" s="108"/>
      <c r="D117" s="109"/>
      <c r="E117" s="109"/>
      <c r="F117" s="74"/>
      <c r="G117" s="74"/>
      <c r="H117" s="74"/>
      <c r="I117" s="74"/>
      <c r="J117" s="74"/>
      <c r="K117" s="74"/>
      <c r="L117" s="288" t="s">
        <v>14</v>
      </c>
      <c r="M117" s="288"/>
      <c r="N117" s="290"/>
      <c r="O117" s="107"/>
      <c r="P117" s="104">
        <f>SUMPRODUCT(($H$36:$H$113=1)*($M$36:$M$113=1),$P$36:$P$113)</f>
        <v>0</v>
      </c>
      <c r="Q117" s="104"/>
      <c r="R117" s="207">
        <f>SUMPRODUCT(($H$36:$H$113=1)*($M$36:$M$113=1),$R$36:$R$113)</f>
        <v>0</v>
      </c>
      <c r="S117" s="207">
        <f>SUMPRODUCT(($H$36:$H$113=1)*($M$36:$M$113=1),$S$36:$S$113)</f>
        <v>0</v>
      </c>
      <c r="T117" s="207">
        <f t="shared" ref="T117:T124" si="52">+S117+R117</f>
        <v>0</v>
      </c>
      <c r="U117" s="48"/>
      <c r="V117" s="28"/>
      <c r="W117" s="146"/>
    </row>
    <row r="118" spans="1:28" x14ac:dyDescent="0.25">
      <c r="A118" s="193" t="s">
        <v>65</v>
      </c>
      <c r="B118" s="199"/>
      <c r="C118" s="108"/>
      <c r="D118" s="109"/>
      <c r="E118" s="109"/>
      <c r="F118" s="74"/>
      <c r="G118" s="74"/>
      <c r="H118" s="74"/>
      <c r="I118" s="74"/>
      <c r="J118" s="74"/>
      <c r="K118" s="74"/>
      <c r="L118" s="288" t="s">
        <v>12</v>
      </c>
      <c r="M118" s="289"/>
      <c r="N118" s="290"/>
      <c r="O118" s="107"/>
      <c r="P118" s="104">
        <f>SUMPRODUCT(($H$36:$H$113=4)*($M$36:$M$113=1),$P$36:$P$113)</f>
        <v>0</v>
      </c>
      <c r="Q118" s="104"/>
      <c r="R118" s="207">
        <f>SUMPRODUCT(($H$36:$H$113=4)*($M$36:$M$113=1),$R$36:$R$113)</f>
        <v>0</v>
      </c>
      <c r="S118" s="207">
        <f>SUMPRODUCT(($H$36:$H$113=4)*($M$36:$M$113=1),$S$36:$S$113)</f>
        <v>0</v>
      </c>
      <c r="T118" s="207">
        <f t="shared" si="52"/>
        <v>0</v>
      </c>
      <c r="U118" s="48"/>
      <c r="V118" s="28"/>
      <c r="W118" s="146"/>
    </row>
    <row r="119" spans="1:28" x14ac:dyDescent="0.25">
      <c r="A119" s="193" t="s">
        <v>65</v>
      </c>
      <c r="B119" s="200"/>
      <c r="C119" s="110"/>
      <c r="D119" s="111"/>
      <c r="E119" s="111"/>
      <c r="F119" s="111"/>
      <c r="G119" s="111"/>
      <c r="H119" s="111"/>
      <c r="I119" s="111"/>
      <c r="J119" s="111"/>
      <c r="K119" s="220"/>
      <c r="L119" s="224" t="s">
        <v>54</v>
      </c>
      <c r="M119" s="225"/>
      <c r="N119" s="226"/>
      <c r="O119" s="206"/>
      <c r="P119" s="203">
        <f>SUM(P116:P118)</f>
        <v>0</v>
      </c>
      <c r="Q119" s="114"/>
      <c r="R119" s="208">
        <f>SUM(R116:R118)</f>
        <v>0</v>
      </c>
      <c r="S119" s="208">
        <f>SUM(S116:S118)</f>
        <v>0</v>
      </c>
      <c r="T119" s="208">
        <f t="shared" si="52"/>
        <v>0</v>
      </c>
      <c r="U119" s="47"/>
      <c r="V119" s="28"/>
      <c r="W119" s="146"/>
      <c r="X119" s="271"/>
    </row>
    <row r="120" spans="1:28" x14ac:dyDescent="0.25">
      <c r="A120" s="193" t="s">
        <v>65</v>
      </c>
      <c r="B120" s="199"/>
      <c r="C120" s="105"/>
      <c r="D120" s="106"/>
      <c r="E120" s="106"/>
      <c r="F120" s="76"/>
      <c r="G120" s="311" t="s">
        <v>99</v>
      </c>
      <c r="H120" s="311"/>
      <c r="I120" s="311"/>
      <c r="J120" s="311"/>
      <c r="K120" s="311"/>
      <c r="L120" s="291" t="s">
        <v>13</v>
      </c>
      <c r="M120" s="291"/>
      <c r="N120" s="292"/>
      <c r="O120" s="205"/>
      <c r="P120" s="104">
        <f>SUMPRODUCT(($H$36:$H$113=2)*($M$36:$M$113=2),$P$36:$P$113)</f>
        <v>0</v>
      </c>
      <c r="Q120" s="104"/>
      <c r="R120" s="207">
        <f>SUMPRODUCT(($H$36:$H$113=2)*($M$36:$M$113=2),$R$36:$R$113)</f>
        <v>0</v>
      </c>
      <c r="S120" s="207">
        <f>SUMPRODUCT(($H$36:$H$113=2)*($M$36:$M$113=2),$S$36:$S$113)</f>
        <v>0</v>
      </c>
      <c r="T120" s="207">
        <f t="shared" si="52"/>
        <v>0</v>
      </c>
      <c r="U120" s="48"/>
      <c r="V120" s="28"/>
      <c r="W120" s="146"/>
    </row>
    <row r="121" spans="1:28" x14ac:dyDescent="0.25">
      <c r="A121" s="193" t="s">
        <v>65</v>
      </c>
      <c r="B121" s="199"/>
      <c r="C121" s="108"/>
      <c r="D121" s="109"/>
      <c r="E121" s="109"/>
      <c r="F121" s="74"/>
      <c r="G121" s="74"/>
      <c r="H121" s="74"/>
      <c r="I121" s="74"/>
      <c r="J121" s="74"/>
      <c r="K121" s="74"/>
      <c r="L121" s="288" t="s">
        <v>14</v>
      </c>
      <c r="M121" s="288"/>
      <c r="N121" s="290"/>
      <c r="O121" s="107"/>
      <c r="P121" s="104">
        <f>SUMPRODUCT(($H$36:$H$113=1)*($M$36:$M$113=2),$P$36:$P$113)</f>
        <v>0</v>
      </c>
      <c r="Q121" s="104"/>
      <c r="R121" s="207">
        <f>SUMPRODUCT(($H$36:$H$113=1)*($M$36:$M$113=2),$R$36:$R$113)</f>
        <v>0</v>
      </c>
      <c r="S121" s="207">
        <f>SUMPRODUCT(($H$36:$H$113=1)*($M$36:$M$113=2),$S$36:$S$113)</f>
        <v>0</v>
      </c>
      <c r="T121" s="207">
        <f t="shared" si="52"/>
        <v>0</v>
      </c>
      <c r="U121" s="48"/>
      <c r="V121" s="28"/>
      <c r="W121" s="146"/>
    </row>
    <row r="122" spans="1:28" x14ac:dyDescent="0.25">
      <c r="A122" s="193" t="s">
        <v>65</v>
      </c>
      <c r="B122" s="199"/>
      <c r="C122" s="108"/>
      <c r="D122" s="109"/>
      <c r="E122" s="109"/>
      <c r="F122" s="74"/>
      <c r="G122" s="74"/>
      <c r="H122" s="74"/>
      <c r="I122" s="74"/>
      <c r="J122" s="74"/>
      <c r="K122" s="74"/>
      <c r="L122" s="288" t="s">
        <v>12</v>
      </c>
      <c r="M122" s="289"/>
      <c r="N122" s="290"/>
      <c r="O122" s="107"/>
      <c r="P122" s="104">
        <f>SUMPRODUCT(($H$36:$H$113=4)*($M$36:$M$113=2),$P$36:$P$113)</f>
        <v>0</v>
      </c>
      <c r="Q122" s="104"/>
      <c r="R122" s="207">
        <f>SUMPRODUCT(($H$36:$H$113=4)*($M$36:$M$113=2),$R$36:$R$113)</f>
        <v>0</v>
      </c>
      <c r="S122" s="207">
        <f>SUMPRODUCT(($H$36:$H$113=4)*($M$36:$M$113=2),$S$36:$S$113)</f>
        <v>0</v>
      </c>
      <c r="T122" s="207">
        <f t="shared" si="52"/>
        <v>0</v>
      </c>
      <c r="U122" s="48"/>
      <c r="V122" s="28"/>
      <c r="W122" s="146"/>
    </row>
    <row r="123" spans="1:28" x14ac:dyDescent="0.25">
      <c r="A123" s="193" t="s">
        <v>65</v>
      </c>
      <c r="B123" s="199"/>
      <c r="C123" s="115"/>
      <c r="D123" s="116"/>
      <c r="E123" s="116"/>
      <c r="F123" s="116"/>
      <c r="G123" s="116"/>
      <c r="H123" s="116"/>
      <c r="I123" s="116"/>
      <c r="J123" s="116"/>
      <c r="K123" s="220"/>
      <c r="L123" s="224" t="s">
        <v>54</v>
      </c>
      <c r="M123" s="225"/>
      <c r="N123" s="226"/>
      <c r="O123" s="113"/>
      <c r="P123" s="203">
        <f>SUM(P120:P122)</f>
        <v>0</v>
      </c>
      <c r="Q123" s="114"/>
      <c r="R123" s="208">
        <f>SUM(R120:R122)</f>
        <v>0</v>
      </c>
      <c r="S123" s="208">
        <f>SUM(S120:S122)</f>
        <v>0</v>
      </c>
      <c r="T123" s="208">
        <f t="shared" si="52"/>
        <v>0</v>
      </c>
      <c r="U123" s="47"/>
      <c r="V123" s="28"/>
      <c r="W123" s="146"/>
    </row>
    <row r="124" spans="1:28" x14ac:dyDescent="0.25">
      <c r="A124" s="193" t="s">
        <v>65</v>
      </c>
      <c r="B124" s="199"/>
      <c r="C124" s="115"/>
      <c r="D124" s="221"/>
      <c r="E124" s="221"/>
      <c r="F124" s="221"/>
      <c r="G124" s="221"/>
      <c r="H124" s="221"/>
      <c r="I124" s="221"/>
      <c r="J124" s="221"/>
      <c r="K124" s="222"/>
      <c r="L124" s="227" t="s">
        <v>49</v>
      </c>
      <c r="M124" s="228"/>
      <c r="N124" s="229"/>
      <c r="O124" s="113"/>
      <c r="P124" s="203">
        <f>+P123+P119</f>
        <v>0</v>
      </c>
      <c r="Q124" s="112">
        <f>Q119+Q123</f>
        <v>0</v>
      </c>
      <c r="R124" s="208">
        <f>+R123+R119</f>
        <v>0</v>
      </c>
      <c r="S124" s="208">
        <f>+S123+S119</f>
        <v>0</v>
      </c>
      <c r="T124" s="208">
        <f t="shared" si="52"/>
        <v>0</v>
      </c>
      <c r="U124" s="47"/>
      <c r="V124" s="28"/>
      <c r="W124" s="146"/>
    </row>
    <row r="125" spans="1:28" x14ac:dyDescent="0.25">
      <c r="A125" s="25"/>
      <c r="B125" s="195"/>
      <c r="C125" s="67"/>
      <c r="D125" s="67"/>
      <c r="E125" s="67"/>
      <c r="F125" s="67"/>
      <c r="G125" s="67"/>
      <c r="H125" s="67"/>
      <c r="I125" s="67"/>
      <c r="J125" s="67"/>
      <c r="K125" s="67"/>
      <c r="L125" s="67"/>
      <c r="M125" s="67"/>
      <c r="N125" s="67"/>
      <c r="O125" s="79"/>
      <c r="P125" s="67"/>
      <c r="Q125" s="67"/>
      <c r="R125" s="117"/>
      <c r="S125" s="117"/>
      <c r="T125" s="117"/>
      <c r="U125" s="117"/>
      <c r="V125" s="118"/>
      <c r="W125" s="146"/>
    </row>
    <row r="126" spans="1:28" ht="7.5" customHeight="1" x14ac:dyDescent="0.25">
      <c r="A126" s="25"/>
      <c r="B126" s="195"/>
      <c r="C126" s="119"/>
      <c r="D126" s="77"/>
      <c r="E126" s="77"/>
      <c r="F126" s="77"/>
      <c r="G126" s="77"/>
      <c r="H126" s="77"/>
      <c r="I126" s="77"/>
      <c r="J126" s="77"/>
      <c r="K126" s="77"/>
      <c r="L126" s="77"/>
      <c r="M126" s="77"/>
      <c r="N126" s="77"/>
      <c r="O126" s="120"/>
      <c r="P126" s="77"/>
      <c r="Q126" s="77"/>
      <c r="R126" s="121"/>
      <c r="S126" s="121"/>
      <c r="T126" s="122"/>
      <c r="U126" s="117"/>
      <c r="V126" s="118"/>
      <c r="W126" s="146"/>
    </row>
    <row r="127" spans="1:28" x14ac:dyDescent="0.25">
      <c r="A127" s="25"/>
      <c r="B127" s="198"/>
      <c r="C127" s="123"/>
      <c r="D127" s="124" t="s">
        <v>11</v>
      </c>
      <c r="E127" s="67"/>
      <c r="F127" s="67"/>
      <c r="G127" s="67"/>
      <c r="H127" s="67"/>
      <c r="I127" s="67"/>
      <c r="J127" s="67"/>
      <c r="K127" s="67"/>
      <c r="L127" s="67"/>
      <c r="M127" s="67"/>
      <c r="N127" s="67"/>
      <c r="O127" s="79"/>
      <c r="P127" s="67"/>
      <c r="Q127" s="67"/>
      <c r="R127" s="117"/>
      <c r="S127" s="117"/>
      <c r="T127" s="125"/>
      <c r="U127" s="117"/>
      <c r="V127" s="118"/>
      <c r="W127" s="146"/>
    </row>
    <row r="128" spans="1:28" ht="27" customHeight="1" x14ac:dyDescent="0.25">
      <c r="A128" s="25"/>
      <c r="B128" s="195"/>
      <c r="C128" s="78"/>
      <c r="D128" s="286" t="s">
        <v>123</v>
      </c>
      <c r="E128" s="286"/>
      <c r="F128" s="286"/>
      <c r="G128" s="286"/>
      <c r="H128" s="287"/>
      <c r="I128" s="286"/>
      <c r="J128" s="286"/>
      <c r="K128" s="286"/>
      <c r="L128" s="286"/>
      <c r="M128" s="287"/>
      <c r="N128" s="286"/>
      <c r="O128" s="287"/>
      <c r="P128" s="286"/>
      <c r="Q128" s="287"/>
      <c r="R128" s="286"/>
      <c r="S128" s="286"/>
      <c r="T128" s="126"/>
      <c r="U128" s="127"/>
      <c r="V128" s="118"/>
      <c r="W128" s="146"/>
    </row>
    <row r="129" spans="1:23" x14ac:dyDescent="0.25">
      <c r="A129" s="25"/>
      <c r="B129" s="195"/>
      <c r="C129" s="78"/>
      <c r="D129" s="212" t="s">
        <v>87</v>
      </c>
      <c r="E129" s="213"/>
      <c r="F129" s="213"/>
      <c r="G129" s="214"/>
      <c r="H129" s="167"/>
      <c r="I129" s="214"/>
      <c r="J129" s="214"/>
      <c r="K129" s="214"/>
      <c r="L129" s="213"/>
      <c r="M129" s="74"/>
      <c r="N129" s="215"/>
      <c r="O129" s="129"/>
      <c r="P129" s="216"/>
      <c r="Q129" s="67"/>
      <c r="R129" s="216"/>
      <c r="S129" s="216"/>
      <c r="T129" s="87"/>
      <c r="U129" s="67"/>
      <c r="V129" s="118"/>
      <c r="W129" s="146"/>
    </row>
    <row r="130" spans="1:23" x14ac:dyDescent="0.25">
      <c r="A130" s="25"/>
      <c r="B130" s="195"/>
      <c r="C130" s="78"/>
      <c r="D130" s="211" t="s">
        <v>8</v>
      </c>
      <c r="E130" s="74"/>
      <c r="F130" s="74"/>
      <c r="G130" s="209"/>
      <c r="H130" s="166"/>
      <c r="I130" s="209"/>
      <c r="J130" s="209"/>
      <c r="K130" s="209"/>
      <c r="L130" s="74"/>
      <c r="M130" s="74"/>
      <c r="N130" s="128"/>
      <c r="O130" s="129"/>
      <c r="P130" s="67"/>
      <c r="Q130" s="67"/>
      <c r="R130" s="67"/>
      <c r="S130" s="67"/>
      <c r="T130" s="87"/>
      <c r="U130" s="67"/>
      <c r="V130" s="118"/>
      <c r="W130" s="146"/>
    </row>
    <row r="131" spans="1:23" x14ac:dyDescent="0.25">
      <c r="A131" s="25"/>
      <c r="B131" s="195"/>
      <c r="C131" s="78"/>
      <c r="D131" s="211" t="s">
        <v>9</v>
      </c>
      <c r="E131" s="74"/>
      <c r="F131" s="74"/>
      <c r="G131" s="209"/>
      <c r="H131" s="166"/>
      <c r="I131" s="209"/>
      <c r="J131" s="209"/>
      <c r="K131" s="209"/>
      <c r="L131" s="74"/>
      <c r="M131" s="74"/>
      <c r="N131" s="128"/>
      <c r="O131" s="129"/>
      <c r="P131" s="67"/>
      <c r="Q131" s="67"/>
      <c r="R131" s="67"/>
      <c r="S131" s="67"/>
      <c r="T131" s="87"/>
      <c r="U131" s="67"/>
      <c r="V131" s="118"/>
      <c r="W131" s="146"/>
    </row>
    <row r="132" spans="1:23" ht="7.5" customHeight="1" x14ac:dyDescent="0.25">
      <c r="A132" s="25"/>
      <c r="B132" s="195"/>
      <c r="C132" s="88"/>
      <c r="D132" s="72"/>
      <c r="E132" s="73"/>
      <c r="F132" s="73"/>
      <c r="G132" s="73"/>
      <c r="H132" s="73"/>
      <c r="I132" s="73"/>
      <c r="J132" s="73"/>
      <c r="K132" s="73"/>
      <c r="L132" s="73"/>
      <c r="M132" s="73"/>
      <c r="N132" s="73"/>
      <c r="O132" s="92"/>
      <c r="P132" s="73"/>
      <c r="Q132" s="73"/>
      <c r="R132" s="73"/>
      <c r="S132" s="73"/>
      <c r="T132" s="93"/>
      <c r="U132" s="67"/>
      <c r="V132" s="118"/>
      <c r="W132" s="146"/>
    </row>
    <row r="133" spans="1:23" x14ac:dyDescent="0.25">
      <c r="A133" s="25"/>
      <c r="B133" s="195"/>
      <c r="C133" s="67"/>
      <c r="D133" s="67"/>
      <c r="E133" s="67"/>
      <c r="F133" s="67"/>
      <c r="G133" s="67"/>
      <c r="H133" s="67"/>
      <c r="I133" s="67"/>
      <c r="J133" s="67"/>
      <c r="K133" s="67"/>
      <c r="L133" s="67"/>
      <c r="M133" s="67"/>
      <c r="N133" s="67"/>
      <c r="O133" s="79"/>
      <c r="P133" s="67"/>
      <c r="Q133" s="67"/>
      <c r="R133" s="67"/>
      <c r="S133" s="67"/>
      <c r="T133" s="67"/>
      <c r="U133" s="67"/>
      <c r="V133" s="118"/>
      <c r="W133" s="146"/>
    </row>
    <row r="134" spans="1:23" x14ac:dyDescent="0.25">
      <c r="A134" s="25"/>
      <c r="B134" s="202"/>
      <c r="C134" s="130" t="s">
        <v>50</v>
      </c>
      <c r="D134" s="131"/>
      <c r="E134" s="131"/>
      <c r="F134" s="131"/>
      <c r="G134" s="131"/>
      <c r="H134" s="131"/>
      <c r="I134" s="131"/>
      <c r="J134" s="131"/>
      <c r="K134" s="131"/>
      <c r="L134" s="131"/>
      <c r="M134" s="131"/>
      <c r="N134" s="131"/>
      <c r="O134" s="132"/>
      <c r="P134" s="131"/>
      <c r="Q134" s="131"/>
      <c r="R134" s="131"/>
      <c r="S134" s="131"/>
      <c r="T134" s="133"/>
      <c r="U134" s="67"/>
      <c r="V134" s="118"/>
      <c r="W134" s="146"/>
    </row>
    <row r="135" spans="1:23" x14ac:dyDescent="0.25">
      <c r="A135" s="25"/>
      <c r="B135" s="195"/>
      <c r="C135" s="134"/>
      <c r="D135" s="135" t="s">
        <v>48</v>
      </c>
      <c r="E135" s="136"/>
      <c r="F135" s="136"/>
      <c r="G135" s="136"/>
      <c r="H135" s="136"/>
      <c r="I135" s="136"/>
      <c r="J135" s="136"/>
      <c r="K135" s="136"/>
      <c r="L135" s="136"/>
      <c r="M135" s="136"/>
      <c r="N135" s="136"/>
      <c r="O135" s="137"/>
      <c r="P135" s="138" t="s">
        <v>51</v>
      </c>
      <c r="Q135" s="138"/>
      <c r="R135" s="138" t="s">
        <v>52</v>
      </c>
      <c r="S135" s="138" t="s">
        <v>53</v>
      </c>
      <c r="T135" s="139" t="s">
        <v>83</v>
      </c>
      <c r="U135" s="67"/>
      <c r="V135" s="118"/>
      <c r="W135" s="146"/>
    </row>
    <row r="136" spans="1:23" x14ac:dyDescent="0.25">
      <c r="A136" s="25"/>
      <c r="B136" s="195"/>
      <c r="C136" s="134"/>
      <c r="D136" s="136" t="s">
        <v>122</v>
      </c>
      <c r="E136" s="136"/>
      <c r="F136" s="136"/>
      <c r="G136" s="136"/>
      <c r="H136" s="136"/>
      <c r="I136" s="136"/>
      <c r="J136" s="136"/>
      <c r="K136" s="136"/>
      <c r="L136" s="136"/>
      <c r="M136" s="136"/>
      <c r="N136" s="136"/>
      <c r="O136" s="137"/>
      <c r="P136" s="140"/>
      <c r="Q136" s="140"/>
      <c r="R136" s="140"/>
      <c r="S136" s="140"/>
      <c r="T136" s="140"/>
      <c r="U136" s="67"/>
      <c r="V136" s="118"/>
      <c r="W136" s="146"/>
    </row>
    <row r="137" spans="1:23" ht="9" customHeight="1" x14ac:dyDescent="0.25">
      <c r="A137" s="25"/>
      <c r="B137" s="195"/>
      <c r="C137" s="141"/>
      <c r="D137" s="142"/>
      <c r="E137" s="142"/>
      <c r="F137" s="142"/>
      <c r="G137" s="142"/>
      <c r="H137" s="142"/>
      <c r="I137" s="142"/>
      <c r="J137" s="142"/>
      <c r="K137" s="142"/>
      <c r="L137" s="142"/>
      <c r="M137" s="142"/>
      <c r="N137" s="142"/>
      <c r="O137" s="143"/>
      <c r="P137" s="142"/>
      <c r="Q137" s="142"/>
      <c r="R137" s="142"/>
      <c r="S137" s="142"/>
      <c r="T137" s="144"/>
      <c r="U137" s="67"/>
      <c r="V137" s="118"/>
      <c r="W137" s="146"/>
    </row>
    <row r="138" spans="1:23" hidden="1" x14ac:dyDescent="0.25">
      <c r="A138" s="25"/>
      <c r="B138" s="67"/>
      <c r="C138" s="67"/>
      <c r="D138" s="103" t="s">
        <v>14</v>
      </c>
      <c r="E138" s="145">
        <v>1</v>
      </c>
      <c r="F138" s="103"/>
      <c r="G138" s="103" t="s">
        <v>45</v>
      </c>
      <c r="H138" s="146">
        <v>1</v>
      </c>
      <c r="I138" s="147"/>
      <c r="J138" s="67"/>
      <c r="K138" s="67"/>
      <c r="L138" s="67"/>
      <c r="M138" s="67"/>
      <c r="N138" s="67"/>
      <c r="O138" s="79"/>
      <c r="P138" s="67"/>
      <c r="Q138" s="67"/>
      <c r="R138" s="67"/>
      <c r="S138" s="67"/>
      <c r="T138" s="67"/>
      <c r="U138" s="67"/>
      <c r="V138" s="118"/>
      <c r="W138" s="146"/>
    </row>
    <row r="139" spans="1:23" hidden="1" x14ac:dyDescent="0.25">
      <c r="A139" s="25"/>
      <c r="B139" s="67"/>
      <c r="C139" s="67"/>
      <c r="D139" s="103" t="s">
        <v>13</v>
      </c>
      <c r="E139" s="145">
        <v>2</v>
      </c>
      <c r="F139" s="103"/>
      <c r="G139" s="103" t="s">
        <v>46</v>
      </c>
      <c r="H139" s="146">
        <v>2</v>
      </c>
      <c r="I139" s="147"/>
      <c r="J139" s="67"/>
      <c r="K139" s="67"/>
      <c r="L139" s="67"/>
      <c r="M139" s="67"/>
      <c r="N139" s="67"/>
      <c r="O139" s="79"/>
      <c r="P139" s="67"/>
      <c r="Q139" s="67"/>
      <c r="R139" s="67"/>
      <c r="S139" s="67"/>
      <c r="T139" s="67"/>
      <c r="U139" s="67"/>
      <c r="V139" s="118"/>
      <c r="W139" s="146"/>
    </row>
    <row r="140" spans="1:23" hidden="1" x14ac:dyDescent="0.25">
      <c r="A140" s="25"/>
      <c r="B140" s="67"/>
      <c r="C140" s="67"/>
      <c r="D140" s="103" t="s">
        <v>44</v>
      </c>
      <c r="E140" s="145">
        <v>3</v>
      </c>
      <c r="F140" s="103"/>
      <c r="G140" s="103" t="s">
        <v>47</v>
      </c>
      <c r="H140" s="146">
        <v>3</v>
      </c>
      <c r="I140" s="147"/>
      <c r="J140" s="67"/>
      <c r="K140" s="67"/>
      <c r="L140" s="67"/>
      <c r="M140" s="67"/>
      <c r="N140" s="67"/>
      <c r="O140" s="79"/>
      <c r="P140" s="67"/>
      <c r="Q140" s="67"/>
      <c r="R140" s="67"/>
      <c r="S140" s="67"/>
      <c r="T140" s="67"/>
      <c r="U140" s="67"/>
      <c r="V140" s="118"/>
      <c r="W140" s="146"/>
    </row>
    <row r="141" spans="1:23" hidden="1" x14ac:dyDescent="0.25">
      <c r="A141" s="25"/>
      <c r="B141" s="67"/>
      <c r="C141" s="67"/>
      <c r="D141" s="103" t="s">
        <v>12</v>
      </c>
      <c r="E141" s="145">
        <v>4</v>
      </c>
      <c r="F141" s="103"/>
      <c r="G141" s="103"/>
      <c r="H141" s="67"/>
      <c r="I141" s="67"/>
      <c r="J141" s="67"/>
      <c r="K141" s="67"/>
      <c r="L141" s="67"/>
      <c r="M141" s="67"/>
      <c r="N141" s="67"/>
      <c r="O141" s="79"/>
      <c r="P141" s="67"/>
      <c r="Q141" s="67"/>
      <c r="R141" s="67"/>
      <c r="S141" s="67"/>
      <c r="T141" s="67"/>
      <c r="U141" s="67"/>
      <c r="V141" s="118"/>
      <c r="W141" s="146"/>
    </row>
    <row r="142" spans="1:23" x14ac:dyDescent="0.25">
      <c r="A142" s="25"/>
      <c r="B142" s="195"/>
      <c r="C142" s="67"/>
      <c r="D142" s="67"/>
      <c r="E142" s="67"/>
      <c r="F142" s="67"/>
      <c r="G142" s="67"/>
      <c r="H142" s="67"/>
      <c r="I142" s="67"/>
      <c r="J142" s="67"/>
      <c r="K142" s="67"/>
      <c r="L142" s="67"/>
      <c r="M142" s="67"/>
      <c r="N142" s="67"/>
      <c r="O142" s="79"/>
      <c r="P142" s="67"/>
      <c r="Q142" s="67"/>
      <c r="R142" s="67"/>
      <c r="S142" s="67"/>
      <c r="T142" s="67"/>
      <c r="U142" s="67"/>
      <c r="V142" s="118"/>
      <c r="W142" s="146"/>
    </row>
    <row r="143" spans="1:23" x14ac:dyDescent="0.25">
      <c r="A143" s="25"/>
      <c r="B143" s="195"/>
      <c r="C143" s="67"/>
      <c r="D143" s="300" t="s">
        <v>15</v>
      </c>
      <c r="E143" s="300"/>
      <c r="F143" s="300"/>
      <c r="G143" s="300"/>
      <c r="H143" s="300"/>
      <c r="I143" s="300"/>
      <c r="J143" s="300"/>
      <c r="K143" s="300"/>
      <c r="L143" s="300"/>
      <c r="M143" s="300"/>
      <c r="N143" s="300"/>
      <c r="O143" s="300"/>
      <c r="P143" s="300"/>
      <c r="Q143" s="300"/>
      <c r="R143" s="300"/>
      <c r="S143" s="300"/>
      <c r="T143" s="300"/>
      <c r="U143" s="148"/>
      <c r="V143" s="118"/>
      <c r="W143" s="146"/>
    </row>
    <row r="144" spans="1:23" x14ac:dyDescent="0.25">
      <c r="A144" s="25"/>
      <c r="B144" s="201"/>
      <c r="C144" s="149"/>
      <c r="D144" s="149"/>
      <c r="E144" s="149"/>
      <c r="F144" s="149"/>
      <c r="G144" s="149"/>
      <c r="H144" s="149"/>
      <c r="I144" s="149"/>
      <c r="J144" s="149"/>
      <c r="K144" s="149"/>
      <c r="L144" s="149"/>
      <c r="M144" s="149"/>
      <c r="N144" s="149"/>
      <c r="O144" s="61"/>
      <c r="P144" s="149"/>
      <c r="Q144" s="149"/>
      <c r="R144" s="149"/>
      <c r="S144" s="149"/>
      <c r="T144" s="149"/>
      <c r="U144" s="149"/>
      <c r="V144" s="150"/>
      <c r="W144" s="146"/>
    </row>
    <row r="145" spans="1:23" x14ac:dyDescent="0.25">
      <c r="A145" s="4"/>
      <c r="B145" s="146"/>
      <c r="C145" s="146"/>
      <c r="D145" s="146"/>
      <c r="E145" s="146"/>
      <c r="F145" s="146"/>
      <c r="G145" s="146"/>
      <c r="H145" s="146"/>
      <c r="I145" s="146"/>
      <c r="J145" s="146"/>
      <c r="K145" s="146"/>
      <c r="L145" s="146"/>
      <c r="M145" s="146"/>
      <c r="N145" s="146"/>
      <c r="O145" s="264"/>
      <c r="P145" s="146"/>
      <c r="Q145" s="146"/>
      <c r="R145" s="146"/>
      <c r="S145" s="146"/>
      <c r="T145" s="146"/>
      <c r="U145" s="146"/>
      <c r="V145" s="146"/>
      <c r="W145" s="146"/>
    </row>
    <row r="146" spans="1:23" hidden="1" x14ac:dyDescent="0.25">
      <c r="D146" s="174" t="s">
        <v>69</v>
      </c>
      <c r="E146" s="175"/>
      <c r="F146" s="176"/>
    </row>
    <row r="147" spans="1:23" ht="25.5" hidden="1" x14ac:dyDescent="0.25">
      <c r="D147" s="177" t="s">
        <v>70</v>
      </c>
      <c r="E147" s="178" t="s">
        <v>71</v>
      </c>
      <c r="F147" s="179" t="s">
        <v>72</v>
      </c>
    </row>
    <row r="148" spans="1:23" hidden="1" x14ac:dyDescent="0.25">
      <c r="D148" s="180" t="s">
        <v>67</v>
      </c>
      <c r="E148" s="181">
        <v>10</v>
      </c>
      <c r="F148" s="182">
        <f>1/(E148/12)</f>
        <v>1.2</v>
      </c>
      <c r="J148" s="154"/>
    </row>
    <row r="149" spans="1:23" hidden="1" x14ac:dyDescent="0.25">
      <c r="D149" s="180" t="s">
        <v>73</v>
      </c>
      <c r="E149" s="181">
        <v>9</v>
      </c>
      <c r="F149" s="182">
        <f t="shared" ref="F149:F157" si="53">1/(E149/12)</f>
        <v>1.3333333333333333</v>
      </c>
    </row>
    <row r="150" spans="1:23" hidden="1" x14ac:dyDescent="0.25">
      <c r="D150" s="180" t="s">
        <v>66</v>
      </c>
      <c r="E150" s="181">
        <v>8</v>
      </c>
      <c r="F150" s="182">
        <f t="shared" si="53"/>
        <v>1.5</v>
      </c>
    </row>
    <row r="151" spans="1:23" hidden="1" x14ac:dyDescent="0.25">
      <c r="D151" s="180" t="s">
        <v>74</v>
      </c>
      <c r="E151" s="181">
        <v>7</v>
      </c>
      <c r="F151" s="182">
        <f t="shared" si="53"/>
        <v>1.7142857142857142</v>
      </c>
    </row>
    <row r="152" spans="1:23" hidden="1" x14ac:dyDescent="0.25">
      <c r="D152" s="180" t="s">
        <v>75</v>
      </c>
      <c r="E152" s="181">
        <v>6</v>
      </c>
      <c r="F152" s="182">
        <f t="shared" si="53"/>
        <v>2</v>
      </c>
    </row>
    <row r="153" spans="1:23" hidden="1" x14ac:dyDescent="0.25">
      <c r="D153" s="180" t="s">
        <v>76</v>
      </c>
      <c r="E153" s="181">
        <v>5</v>
      </c>
      <c r="F153" s="182">
        <f t="shared" si="53"/>
        <v>2.4</v>
      </c>
    </row>
    <row r="154" spans="1:23" hidden="1" x14ac:dyDescent="0.25">
      <c r="D154" s="180" t="s">
        <v>77</v>
      </c>
      <c r="E154" s="181">
        <v>4</v>
      </c>
      <c r="F154" s="182">
        <f t="shared" si="53"/>
        <v>3</v>
      </c>
    </row>
    <row r="155" spans="1:23" hidden="1" x14ac:dyDescent="0.25">
      <c r="D155" s="180" t="s">
        <v>78</v>
      </c>
      <c r="E155" s="181">
        <v>3</v>
      </c>
      <c r="F155" s="182">
        <f t="shared" si="53"/>
        <v>4</v>
      </c>
    </row>
    <row r="156" spans="1:23" hidden="1" x14ac:dyDescent="0.25">
      <c r="D156" s="180" t="s">
        <v>79</v>
      </c>
      <c r="E156" s="181">
        <v>2</v>
      </c>
      <c r="F156" s="182">
        <f t="shared" si="53"/>
        <v>6</v>
      </c>
    </row>
    <row r="157" spans="1:23" hidden="1" x14ac:dyDescent="0.25">
      <c r="D157" s="183" t="s">
        <v>80</v>
      </c>
      <c r="E157" s="184">
        <v>1</v>
      </c>
      <c r="F157" s="185">
        <f t="shared" si="53"/>
        <v>12</v>
      </c>
    </row>
  </sheetData>
  <sheetProtection password="EDC1" sheet="1" objects="1" scenarios="1" selectLockedCells="1"/>
  <protectedRanges>
    <protectedRange sqref="E129:O131" name="Range6"/>
    <protectedRange sqref="P120 P123:P124 P36:P116" name="Range2"/>
    <protectedRange sqref="F120 I120 F40:F41 I40:I41 F117:I119 F121:I124 I114:I116 F92:F116 J36:K113" name="Range1"/>
    <protectedRange sqref="E6:O19" name="Range3"/>
    <protectedRange sqref="F90:F91 D90:E115 B116:C124 D36:I36 F39 D39:E41 I38:I39 H38:H41 D42:F89 D37:F38 H37:I37 H42:I42 E116:E124 D116 G37:G116 G120:H120 H43:H116 I43:I113" name="Range7"/>
  </protectedRanges>
  <mergeCells count="117">
    <mergeCell ref="D28:I28"/>
    <mergeCell ref="D29:I29"/>
    <mergeCell ref="G116:K116"/>
    <mergeCell ref="G120:K120"/>
    <mergeCell ref="D8:E8"/>
    <mergeCell ref="D9:F9"/>
    <mergeCell ref="D108:F108"/>
    <mergeCell ref="D109:F109"/>
    <mergeCell ref="D110:F110"/>
    <mergeCell ref="D111:F111"/>
    <mergeCell ref="D32:F32"/>
    <mergeCell ref="D24:I24"/>
    <mergeCell ref="D25:I25"/>
    <mergeCell ref="D87:F87"/>
    <mergeCell ref="D88:F88"/>
    <mergeCell ref="D89:F89"/>
    <mergeCell ref="D90:F90"/>
    <mergeCell ref="D18:F18"/>
    <mergeCell ref="D19:F19"/>
    <mergeCell ref="D27:I27"/>
    <mergeCell ref="D95:F95"/>
    <mergeCell ref="D61:F61"/>
    <mergeCell ref="D62:F62"/>
    <mergeCell ref="D63:F63"/>
    <mergeCell ref="D101:F101"/>
    <mergeCell ref="D91:F91"/>
    <mergeCell ref="D92:F92"/>
    <mergeCell ref="D93:F93"/>
    <mergeCell ref="D94:F94"/>
    <mergeCell ref="D51:F51"/>
    <mergeCell ref="D52:F52"/>
    <mergeCell ref="D53:F53"/>
    <mergeCell ref="D54:F54"/>
    <mergeCell ref="D55:F55"/>
    <mergeCell ref="D56:F56"/>
    <mergeCell ref="D57:F57"/>
    <mergeCell ref="D58:F58"/>
    <mergeCell ref="D59:F59"/>
    <mergeCell ref="D60:F60"/>
    <mergeCell ref="D71:F71"/>
    <mergeCell ref="D72:F72"/>
    <mergeCell ref="D73:F73"/>
    <mergeCell ref="D74:F74"/>
    <mergeCell ref="D75:F75"/>
    <mergeCell ref="D66:F66"/>
    <mergeCell ref="D67:F67"/>
    <mergeCell ref="D68:F68"/>
    <mergeCell ref="D69:F69"/>
    <mergeCell ref="D41:F41"/>
    <mergeCell ref="D42:F42"/>
    <mergeCell ref="D43:F43"/>
    <mergeCell ref="D44:F44"/>
    <mergeCell ref="D45:F45"/>
    <mergeCell ref="D46:F46"/>
    <mergeCell ref="D97:F97"/>
    <mergeCell ref="D64:F64"/>
    <mergeCell ref="D65:F65"/>
    <mergeCell ref="D100:F100"/>
    <mergeCell ref="D70:F70"/>
    <mergeCell ref="D81:F81"/>
    <mergeCell ref="D82:F82"/>
    <mergeCell ref="D83:F83"/>
    <mergeCell ref="D84:F84"/>
    <mergeCell ref="D85:F85"/>
    <mergeCell ref="D76:F76"/>
    <mergeCell ref="D77:F77"/>
    <mergeCell ref="D78:F78"/>
    <mergeCell ref="D79:F79"/>
    <mergeCell ref="D80:F80"/>
    <mergeCell ref="D143:T143"/>
    <mergeCell ref="C2:T2"/>
    <mergeCell ref="D6:F6"/>
    <mergeCell ref="D7:F7"/>
    <mergeCell ref="D10:F10"/>
    <mergeCell ref="D17:F17"/>
    <mergeCell ref="D96:F96"/>
    <mergeCell ref="D98:F98"/>
    <mergeCell ref="D103:F103"/>
    <mergeCell ref="D104:F104"/>
    <mergeCell ref="D105:F105"/>
    <mergeCell ref="D106:F106"/>
    <mergeCell ref="D112:F112"/>
    <mergeCell ref="C33:K33"/>
    <mergeCell ref="I7:K7"/>
    <mergeCell ref="I17:K17"/>
    <mergeCell ref="I18:K18"/>
    <mergeCell ref="I19:K19"/>
    <mergeCell ref="L33:T33"/>
    <mergeCell ref="D34:F34"/>
    <mergeCell ref="D36:F36"/>
    <mergeCell ref="D37:F37"/>
    <mergeCell ref="D113:F113"/>
    <mergeCell ref="I8:K8"/>
    <mergeCell ref="D128:S128"/>
    <mergeCell ref="L118:N118"/>
    <mergeCell ref="L120:N120"/>
    <mergeCell ref="L121:N121"/>
    <mergeCell ref="L122:N122"/>
    <mergeCell ref="I6:K6"/>
    <mergeCell ref="I9:K9"/>
    <mergeCell ref="I10:K10"/>
    <mergeCell ref="I11:K11"/>
    <mergeCell ref="I12:K12"/>
    <mergeCell ref="D26:I26"/>
    <mergeCell ref="L116:N116"/>
    <mergeCell ref="L117:N117"/>
    <mergeCell ref="D86:F86"/>
    <mergeCell ref="D47:F47"/>
    <mergeCell ref="D48:F48"/>
    <mergeCell ref="D49:F49"/>
    <mergeCell ref="D50:F50"/>
    <mergeCell ref="D107:F107"/>
    <mergeCell ref="D102:F102"/>
    <mergeCell ref="D38:F38"/>
    <mergeCell ref="D39:F39"/>
    <mergeCell ref="D40:F40"/>
    <mergeCell ref="D99:F99"/>
  </mergeCells>
  <dataValidations xWindow="464" yWindow="661" count="18">
    <dataValidation type="list" allowBlank="1" showInputMessage="1" showErrorMessage="1" sqref="J24">
      <formula1>"Yes, No"</formula1>
    </dataValidation>
    <dataValidation type="list" allowBlank="1" showInputMessage="1" showErrorMessage="1" sqref="J25">
      <formula1>$D$148:$D$157</formula1>
    </dataValidation>
    <dataValidation type="list" allowBlank="1" showInputMessage="1" showErrorMessage="1" sqref="M9">
      <formula1>"For Profit, Not-For Profit"</formula1>
    </dataValidation>
    <dataValidation type="list" allowBlank="1" showInputMessage="1" showErrorMessage="1" sqref="G114:G115">
      <formula1>"RECE, Non-RECE, Supervisor,Child Ratio"</formula1>
    </dataValidation>
    <dataValidation allowBlank="1" showInputMessage="1" showErrorMessage="1" prompt="# of Hours Worked from January 1, 2014 to October 31, 2014_x000a_EXCLUDING OVERTIME" sqref="J34"/>
    <dataValidation allowBlank="1" showInputMessage="1" showErrorMessage="1" prompt="Full = Earning less than $25.28 per hour_x000a_Partial = Earning between $25.28 and $26.27 per hour_x000a_None = Earning more than $26.27 per hour" sqref="L34"/>
    <dataValidation allowBlank="1" showInputMessage="1" showErrorMessage="1" prompt="FTE = Full-Time Equivalency_x000a_&lt;1.0 FTE = &lt; 36.25 hours per week_x000a_1.0 FTE =  36.25 hours per week_x000a_&gt; 1.0 FTE = &gt; 36.25 hours per week" sqref="P34"/>
    <dataValidation allowBlank="1" showInputMessage="1" showErrorMessage="1" prompt="FTE * 36.25 hours per week * 52 weeks * $0.88 * eligibility rate" sqref="R34"/>
    <dataValidation allowBlank="1" showInputMessage="1" showErrorMessage="1" prompt="Houlry wage paid to the employees on an hourly basis as of October 31, 2014. If the employee is on an annual salary, take the annual salary divided by the standard hours of work per year." sqref="I34"/>
    <dataValidation allowBlank="1" showInputMessage="1" showErrorMessage="1" prompt="Maximum benefit entitlement is equal to 14% of salary component_x000a_" sqref="S34"/>
    <dataValidation allowBlank="1" showInputMessage="1" showErrorMessage="1" prompt="Front-line program staff such as RECEs, Supervisors and non-RECE program staff" sqref="G34"/>
    <dataValidation allowBlank="1" showInputMessage="1" showErrorMessage="1" prompt="Maximum hourly rate eligible for funding up to $1.00 per hour" sqref="N34"/>
    <dataValidation allowBlank="1" showInputMessage="1" showErrorMessage="1" prompt="100% of the time in eligible position = 100%_x000a_Combination of eligible and non-eligible position = Prorated to amount &lt; 100% to reflect the time spent in the eligible position only" sqref="K34"/>
    <dataValidation allowBlank="1" showInputMessage="1" showErrorMessage="1" prompt="Enter a description that will assist you in identifying the eligible position" sqref="D34:F34"/>
    <dataValidation allowBlank="1" showInputMessage="1" showErrorMessage="1" prompt="_x000a_" sqref="U34:U35"/>
    <dataValidation type="list" allowBlank="1" showInputMessage="1" showErrorMessage="1" sqref="G36:G113">
      <formula1>"RECE, Non-RECE, Supervisor"</formula1>
    </dataValidation>
    <dataValidation type="list" allowBlank="1" showInputMessage="1" showErrorMessage="1" sqref="I9:K9">
      <formula1>"Directly Operated, For Profit, Not-For Profit"</formula1>
    </dataValidation>
    <dataValidation allowBlank="1" showInputMessage="1" showErrorMessage="1" prompt="Sum of annualized salary component and annualized mandatory benefit component" sqref="T34"/>
  </dataValidations>
  <printOptions horizontalCentered="1"/>
  <pageMargins left="0" right="0" top="0" bottom="0" header="0.31496062992125984" footer="0.31496062992125984"/>
  <pageSetup scale="58" orientation="portrait" r:id="rId1"/>
  <ignoredErrors>
    <ignoredError sqref="P36:P6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19</xdr:col>
                    <xdr:colOff>361950</xdr:colOff>
                    <xdr:row>127</xdr:row>
                    <xdr:rowOff>95250</xdr:rowOff>
                  </from>
                  <to>
                    <xdr:col>19</xdr:col>
                    <xdr:colOff>666750</xdr:colOff>
                    <xdr:row>128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Wage Enhancement Template</vt:lpstr>
      <vt:lpstr>'Wage Enhancement Template'!Print_Area</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Sparling, Laura A. (EDU)</dc:creator>
  <cp:lastModifiedBy>Bitima, Abeba (EDU)</cp:lastModifiedBy>
  <cp:lastPrinted>2015-01-16T21:03:38Z</cp:lastPrinted>
  <dcterms:created xsi:type="dcterms:W3CDTF">2014-10-16T21:01:20Z</dcterms:created>
  <dcterms:modified xsi:type="dcterms:W3CDTF">2015-01-26T20:41:26Z</dcterms:modified>
</cp:coreProperties>
</file>